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 drev\Marketing (srvfile01)\Stelrad\Effektberegninger\2026\"/>
    </mc:Choice>
  </mc:AlternateContent>
  <xr:revisionPtr revIDLastSave="0" documentId="13_ncr:1_{79803489-5B56-4F62-86DB-9AA4C25A08D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ompact 4" sheetId="1" r:id="rId1"/>
  </sheets>
  <definedNames>
    <definedName name="_xlnm.Print_Area" localSheetId="0">'Compact 4'!$A$1:$Y$50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19" i="1" l="1"/>
  <c r="C19" i="1"/>
  <c r="N18" i="1" l="1"/>
  <c r="M18" i="1"/>
  <c r="D78" i="1" l="1"/>
  <c r="D61" i="1"/>
  <c r="D79" i="1"/>
  <c r="D63" i="1"/>
  <c r="D65" i="1"/>
  <c r="D66" i="1"/>
  <c r="D68" i="1"/>
  <c r="D70" i="1"/>
  <c r="D72" i="1"/>
  <c r="D73" i="1"/>
  <c r="D74" i="1"/>
  <c r="D75" i="1"/>
  <c r="D60" i="1"/>
  <c r="D62" i="1"/>
  <c r="D67" i="1"/>
  <c r="D69" i="1"/>
  <c r="D76" i="1"/>
  <c r="D77" i="1"/>
  <c r="D64" i="1"/>
  <c r="D71" i="1"/>
  <c r="F60" i="1"/>
  <c r="G60" i="1"/>
  <c r="O60" i="1"/>
  <c r="W60" i="1"/>
  <c r="G61" i="1"/>
  <c r="O61" i="1"/>
  <c r="W61" i="1"/>
  <c r="G62" i="1"/>
  <c r="O62" i="1"/>
  <c r="W62" i="1"/>
  <c r="G63" i="1"/>
  <c r="O63" i="1"/>
  <c r="W63" i="1"/>
  <c r="G64" i="1"/>
  <c r="O64" i="1"/>
  <c r="W64" i="1"/>
  <c r="G65" i="1"/>
  <c r="O65" i="1"/>
  <c r="W65" i="1"/>
  <c r="G66" i="1"/>
  <c r="O66" i="1"/>
  <c r="W66" i="1"/>
  <c r="G67" i="1"/>
  <c r="O67" i="1"/>
  <c r="W67" i="1"/>
  <c r="G69" i="1"/>
  <c r="O69" i="1"/>
  <c r="W69" i="1"/>
  <c r="G71" i="1"/>
  <c r="O71" i="1"/>
  <c r="W71" i="1"/>
  <c r="G72" i="1"/>
  <c r="O72" i="1"/>
  <c r="G73" i="1"/>
  <c r="O73" i="1"/>
  <c r="G74" i="1"/>
  <c r="O74" i="1"/>
  <c r="G76" i="1"/>
  <c r="O76" i="1"/>
  <c r="G77" i="1"/>
  <c r="O77" i="1"/>
  <c r="G78" i="1"/>
  <c r="O78" i="1"/>
  <c r="G79" i="1"/>
  <c r="O79" i="1"/>
  <c r="H60" i="1"/>
  <c r="P60" i="1"/>
  <c r="X60" i="1"/>
  <c r="H61" i="1"/>
  <c r="P61" i="1"/>
  <c r="X61" i="1"/>
  <c r="H62" i="1"/>
  <c r="P62" i="1"/>
  <c r="X62" i="1"/>
  <c r="H63" i="1"/>
  <c r="P63" i="1"/>
  <c r="X63" i="1"/>
  <c r="H64" i="1"/>
  <c r="P64" i="1"/>
  <c r="X64" i="1"/>
  <c r="H65" i="1"/>
  <c r="P65" i="1"/>
  <c r="X65" i="1"/>
  <c r="H66" i="1"/>
  <c r="P66" i="1"/>
  <c r="X66" i="1"/>
  <c r="H67" i="1"/>
  <c r="P67" i="1"/>
  <c r="X67" i="1"/>
  <c r="H68" i="1"/>
  <c r="P68" i="1"/>
  <c r="X68" i="1"/>
  <c r="H69" i="1"/>
  <c r="P69" i="1"/>
  <c r="X69" i="1"/>
  <c r="H70" i="1"/>
  <c r="P70" i="1"/>
  <c r="X70" i="1"/>
  <c r="H71" i="1"/>
  <c r="P71" i="1"/>
  <c r="X71" i="1"/>
  <c r="H72" i="1"/>
  <c r="P72" i="1"/>
  <c r="X72" i="1"/>
  <c r="H73" i="1"/>
  <c r="P73" i="1"/>
  <c r="X73" i="1"/>
  <c r="H74" i="1"/>
  <c r="P74" i="1"/>
  <c r="X74" i="1"/>
  <c r="H75" i="1"/>
  <c r="P75" i="1"/>
  <c r="X75" i="1"/>
  <c r="H76" i="1"/>
  <c r="P76" i="1"/>
  <c r="H77" i="1"/>
  <c r="P77" i="1"/>
  <c r="H78" i="1"/>
  <c r="P78" i="1"/>
  <c r="H79" i="1"/>
  <c r="P79" i="1"/>
  <c r="X79" i="1"/>
  <c r="J60" i="1"/>
  <c r="R60" i="1"/>
  <c r="J61" i="1"/>
  <c r="J62" i="1"/>
  <c r="C63" i="1"/>
  <c r="C64" i="1"/>
  <c r="R64" i="1"/>
  <c r="I60" i="1"/>
  <c r="Q60" i="1"/>
  <c r="Y60" i="1"/>
  <c r="I61" i="1"/>
  <c r="Q61" i="1"/>
  <c r="Y61" i="1"/>
  <c r="I62" i="1"/>
  <c r="Q62" i="1"/>
  <c r="Y62" i="1"/>
  <c r="I63" i="1"/>
  <c r="Q63" i="1"/>
  <c r="Y63" i="1"/>
  <c r="I64" i="1"/>
  <c r="Q64" i="1"/>
  <c r="Y64" i="1"/>
  <c r="I65" i="1"/>
  <c r="Q65" i="1"/>
  <c r="Y65" i="1"/>
  <c r="I66" i="1"/>
  <c r="Q66" i="1"/>
  <c r="Y66" i="1"/>
  <c r="I67" i="1"/>
  <c r="Q67" i="1"/>
  <c r="Y67" i="1"/>
  <c r="I68" i="1"/>
  <c r="Q68" i="1"/>
  <c r="Y68" i="1"/>
  <c r="I69" i="1"/>
  <c r="Q69" i="1"/>
  <c r="Y69" i="1"/>
  <c r="I70" i="1"/>
  <c r="Q70" i="1"/>
  <c r="Y70" i="1"/>
  <c r="I71" i="1"/>
  <c r="Q71" i="1"/>
  <c r="Y71" i="1"/>
  <c r="I72" i="1"/>
  <c r="Q72" i="1"/>
  <c r="Y72" i="1"/>
  <c r="I73" i="1"/>
  <c r="Q73" i="1"/>
  <c r="Y73" i="1"/>
  <c r="I74" i="1"/>
  <c r="Q74" i="1"/>
  <c r="Y74" i="1"/>
  <c r="I75" i="1"/>
  <c r="Q75" i="1"/>
  <c r="Y75" i="1"/>
  <c r="I76" i="1"/>
  <c r="Q76" i="1"/>
  <c r="I77" i="1"/>
  <c r="Q77" i="1"/>
  <c r="I78" i="1"/>
  <c r="Q78" i="1"/>
  <c r="I79" i="1"/>
  <c r="Q79" i="1"/>
  <c r="C60" i="1"/>
  <c r="C61" i="1"/>
  <c r="R61" i="1"/>
  <c r="C62" i="1"/>
  <c r="R62" i="1"/>
  <c r="J63" i="1"/>
  <c r="R63" i="1"/>
  <c r="N69" i="1"/>
  <c r="E60" i="1"/>
  <c r="V60" i="1"/>
  <c r="N61" i="1"/>
  <c r="F62" i="1"/>
  <c r="V62" i="1"/>
  <c r="N63" i="1"/>
  <c r="F64" i="1"/>
  <c r="U64" i="1"/>
  <c r="K65" i="1"/>
  <c r="V65" i="1"/>
  <c r="L66" i="1"/>
  <c r="C67" i="1"/>
  <c r="M67" i="1"/>
  <c r="N68" i="1"/>
  <c r="R69" i="1"/>
  <c r="F71" i="1"/>
  <c r="T71" i="1"/>
  <c r="K72" i="1"/>
  <c r="C73" i="1"/>
  <c r="M73" i="1"/>
  <c r="F76" i="1"/>
  <c r="T76" i="1"/>
  <c r="K77" i="1"/>
  <c r="C78" i="1"/>
  <c r="M78" i="1"/>
  <c r="U60" i="1"/>
  <c r="T64" i="1"/>
  <c r="U65" i="1"/>
  <c r="C68" i="1"/>
  <c r="E76" i="1"/>
  <c r="J77" i="1"/>
  <c r="K60" i="1"/>
  <c r="S61" i="1"/>
  <c r="K62" i="1"/>
  <c r="S63" i="1"/>
  <c r="J64" i="1"/>
  <c r="V64" i="1"/>
  <c r="L65" i="1"/>
  <c r="C66" i="1"/>
  <c r="M66" i="1"/>
  <c r="N67" i="1"/>
  <c r="E69" i="1"/>
  <c r="S69" i="1"/>
  <c r="T70" i="1"/>
  <c r="J71" i="1"/>
  <c r="U71" i="1"/>
  <c r="L72" i="1"/>
  <c r="N73" i="1"/>
  <c r="E74" i="1"/>
  <c r="T75" i="1"/>
  <c r="J76" i="1"/>
  <c r="L77" i="1"/>
  <c r="N78" i="1"/>
  <c r="E79" i="1"/>
  <c r="C79" i="1"/>
  <c r="M63" i="1"/>
  <c r="J65" i="1"/>
  <c r="M68" i="1"/>
  <c r="L73" i="1"/>
  <c r="L60" i="1"/>
  <c r="T61" i="1"/>
  <c r="L62" i="1"/>
  <c r="T63" i="1"/>
  <c r="K64" i="1"/>
  <c r="C65" i="1"/>
  <c r="M65" i="1"/>
  <c r="N66" i="1"/>
  <c r="R67" i="1"/>
  <c r="F69" i="1"/>
  <c r="T69" i="1"/>
  <c r="K71" i="1"/>
  <c r="V71" i="1"/>
  <c r="C72" i="1"/>
  <c r="M72" i="1"/>
  <c r="R73" i="1"/>
  <c r="F74" i="1"/>
  <c r="T74" i="1"/>
  <c r="K76" i="1"/>
  <c r="C77" i="1"/>
  <c r="M77" i="1"/>
  <c r="F79" i="1"/>
  <c r="C75" i="1"/>
  <c r="F65" i="1"/>
  <c r="V67" i="1"/>
  <c r="F72" i="1"/>
  <c r="K73" i="1"/>
  <c r="F77" i="1"/>
  <c r="K78" i="1"/>
  <c r="E62" i="1"/>
  <c r="L67" i="1"/>
  <c r="E71" i="1"/>
  <c r="M60" i="1"/>
  <c r="E61" i="1"/>
  <c r="U61" i="1"/>
  <c r="M62" i="1"/>
  <c r="E63" i="1"/>
  <c r="U63" i="1"/>
  <c r="L64" i="1"/>
  <c r="N65" i="1"/>
  <c r="R66" i="1"/>
  <c r="E67" i="1"/>
  <c r="S67" i="1"/>
  <c r="T68" i="1"/>
  <c r="J69" i="1"/>
  <c r="U69" i="1"/>
  <c r="L71" i="1"/>
  <c r="N72" i="1"/>
  <c r="E73" i="1"/>
  <c r="S73" i="1"/>
  <c r="J74" i="1"/>
  <c r="L76" i="1"/>
  <c r="N77" i="1"/>
  <c r="E78" i="1"/>
  <c r="J79" i="1"/>
  <c r="K61" i="1"/>
  <c r="K63" i="1"/>
  <c r="N64" i="1"/>
  <c r="S65" i="1"/>
  <c r="F66" i="1"/>
  <c r="J67" i="1"/>
  <c r="L69" i="1"/>
  <c r="M70" i="1"/>
  <c r="N71" i="1"/>
  <c r="S72" i="1"/>
  <c r="J73" i="1"/>
  <c r="L74" i="1"/>
  <c r="N76" i="1"/>
  <c r="J78" i="1"/>
  <c r="L79" i="1"/>
  <c r="L61" i="1"/>
  <c r="J66" i="1"/>
  <c r="C69" i="1"/>
  <c r="R71" i="1"/>
  <c r="N75" i="1"/>
  <c r="N60" i="1"/>
  <c r="F61" i="1"/>
  <c r="V61" i="1"/>
  <c r="N62" i="1"/>
  <c r="F63" i="1"/>
  <c r="V63" i="1"/>
  <c r="M64" i="1"/>
  <c r="R65" i="1"/>
  <c r="E66" i="1"/>
  <c r="S66" i="1"/>
  <c r="F67" i="1"/>
  <c r="T67" i="1"/>
  <c r="K69" i="1"/>
  <c r="V69" i="1"/>
  <c r="L70" i="1"/>
  <c r="C71" i="1"/>
  <c r="M71" i="1"/>
  <c r="R72" i="1"/>
  <c r="F73" i="1"/>
  <c r="T73" i="1"/>
  <c r="K74" i="1"/>
  <c r="L75" i="1"/>
  <c r="C76" i="1"/>
  <c r="M76" i="1"/>
  <c r="F78" i="1"/>
  <c r="K79" i="1"/>
  <c r="S60" i="1"/>
  <c r="S62" i="1"/>
  <c r="E65" i="1"/>
  <c r="T66" i="1"/>
  <c r="U67" i="1"/>
  <c r="C70" i="1"/>
  <c r="E72" i="1"/>
  <c r="U73" i="1"/>
  <c r="M75" i="1"/>
  <c r="E77" i="1"/>
  <c r="T60" i="1"/>
  <c r="U66" i="1"/>
  <c r="M69" i="1"/>
  <c r="T72" i="1"/>
  <c r="M74" i="1"/>
  <c r="U62" i="1"/>
  <c r="V66" i="1"/>
  <c r="J72" i="1"/>
  <c r="T62" i="1"/>
  <c r="L63" i="1"/>
  <c r="S64" i="1"/>
  <c r="T65" i="1"/>
  <c r="K67" i="1"/>
  <c r="L68" i="1"/>
  <c r="N70" i="1"/>
  <c r="C74" i="1"/>
  <c r="M79" i="1"/>
  <c r="M61" i="1"/>
  <c r="E64" i="1"/>
  <c r="K66" i="1"/>
  <c r="S71" i="1"/>
  <c r="U72" i="1"/>
  <c r="N74" i="1"/>
  <c r="L78" i="1"/>
  <c r="N79" i="1"/>
  <c r="N59" i="1"/>
  <c r="X59" i="1"/>
  <c r="K59" i="1"/>
  <c r="W59" i="1"/>
  <c r="H59" i="1"/>
  <c r="I59" i="1"/>
  <c r="Q59" i="1"/>
  <c r="Y59" i="1"/>
  <c r="J59" i="1"/>
  <c r="R59" i="1"/>
  <c r="C59" i="1"/>
  <c r="L59" i="1"/>
  <c r="V59" i="1"/>
  <c r="F59" i="1"/>
  <c r="P59" i="1"/>
  <c r="G59" i="1"/>
  <c r="E59" i="1"/>
  <c r="M59" i="1"/>
  <c r="U59" i="1"/>
  <c r="T59" i="1"/>
  <c r="S59" i="1"/>
  <c r="O59" i="1"/>
  <c r="C18" i="1" l="1"/>
  <c r="C31" i="1" l="1"/>
  <c r="J31" i="1"/>
  <c r="R31" i="1"/>
  <c r="C32" i="1"/>
  <c r="J32" i="1"/>
  <c r="R32" i="1"/>
  <c r="C33" i="1"/>
  <c r="J33" i="1"/>
  <c r="R33" i="1"/>
  <c r="C34" i="1"/>
  <c r="J34" i="1"/>
  <c r="R34" i="1"/>
  <c r="C35" i="1"/>
  <c r="J35" i="1"/>
  <c r="R35" i="1"/>
  <c r="C36" i="1"/>
  <c r="J36" i="1"/>
  <c r="R36" i="1"/>
  <c r="C37" i="1"/>
  <c r="J37" i="1"/>
  <c r="R37" i="1"/>
  <c r="C38" i="1"/>
  <c r="J38" i="1"/>
  <c r="R38" i="1"/>
  <c r="C39" i="1"/>
  <c r="C40" i="1"/>
  <c r="J40" i="1"/>
  <c r="R40" i="1"/>
  <c r="C41" i="1"/>
  <c r="C42" i="1"/>
  <c r="D31" i="1"/>
  <c r="L31" i="1"/>
  <c r="T31" i="1"/>
  <c r="D32" i="1"/>
  <c r="L32" i="1"/>
  <c r="T32" i="1"/>
  <c r="D33" i="1"/>
  <c r="L33" i="1"/>
  <c r="T33" i="1"/>
  <c r="D34" i="1"/>
  <c r="L34" i="1"/>
  <c r="T34" i="1"/>
  <c r="D35" i="1"/>
  <c r="L35" i="1"/>
  <c r="T35" i="1"/>
  <c r="D36" i="1"/>
  <c r="L36" i="1"/>
  <c r="T36" i="1"/>
  <c r="D37" i="1"/>
  <c r="L37" i="1"/>
  <c r="T37" i="1"/>
  <c r="D38" i="1"/>
  <c r="L38" i="1"/>
  <c r="T38" i="1"/>
  <c r="D39" i="1"/>
  <c r="L39" i="1"/>
  <c r="T39" i="1"/>
  <c r="D40" i="1"/>
  <c r="L40" i="1"/>
  <c r="T40" i="1"/>
  <c r="D41" i="1"/>
  <c r="L41" i="1"/>
  <c r="T41" i="1"/>
  <c r="D42" i="1"/>
  <c r="L42" i="1"/>
  <c r="T42" i="1"/>
  <c r="E31" i="1"/>
  <c r="M31" i="1"/>
  <c r="U31" i="1"/>
  <c r="E32" i="1"/>
  <c r="M32" i="1"/>
  <c r="U32" i="1"/>
  <c r="E33" i="1"/>
  <c r="M33" i="1"/>
  <c r="U33" i="1"/>
  <c r="E34" i="1"/>
  <c r="M34" i="1"/>
  <c r="U34" i="1"/>
  <c r="E35" i="1"/>
  <c r="M35" i="1"/>
  <c r="U35" i="1"/>
  <c r="E36" i="1"/>
  <c r="M36" i="1"/>
  <c r="U36" i="1"/>
  <c r="E37" i="1"/>
  <c r="M37" i="1"/>
  <c r="U37" i="1"/>
  <c r="E38" i="1"/>
  <c r="M38" i="1"/>
  <c r="U38" i="1"/>
  <c r="M39" i="1"/>
  <c r="E40" i="1"/>
  <c r="M40" i="1"/>
  <c r="U40" i="1"/>
  <c r="M41" i="1"/>
  <c r="E42" i="1"/>
  <c r="M42" i="1"/>
  <c r="U42" i="1"/>
  <c r="E43" i="1"/>
  <c r="M43" i="1"/>
  <c r="U43" i="1"/>
  <c r="E44" i="1"/>
  <c r="M44" i="1"/>
  <c r="U44" i="1"/>
  <c r="E45" i="1"/>
  <c r="M45" i="1"/>
  <c r="M46" i="1"/>
  <c r="E47" i="1"/>
  <c r="M47" i="1"/>
  <c r="E48" i="1"/>
  <c r="M48" i="1"/>
  <c r="E49" i="1"/>
  <c r="M49" i="1"/>
  <c r="E50" i="1"/>
  <c r="M50" i="1"/>
  <c r="N39" i="1"/>
  <c r="N42" i="1"/>
  <c r="N43" i="1"/>
  <c r="F31" i="1"/>
  <c r="N31" i="1"/>
  <c r="V31" i="1"/>
  <c r="F32" i="1"/>
  <c r="N32" i="1"/>
  <c r="V32" i="1"/>
  <c r="F33" i="1"/>
  <c r="N33" i="1"/>
  <c r="V33" i="1"/>
  <c r="F34" i="1"/>
  <c r="N34" i="1"/>
  <c r="V34" i="1"/>
  <c r="F35" i="1"/>
  <c r="N35" i="1"/>
  <c r="V35" i="1"/>
  <c r="F36" i="1"/>
  <c r="N36" i="1"/>
  <c r="V36" i="1"/>
  <c r="F37" i="1"/>
  <c r="N37" i="1"/>
  <c r="V37" i="1"/>
  <c r="F38" i="1"/>
  <c r="N38" i="1"/>
  <c r="V38" i="1"/>
  <c r="F40" i="1"/>
  <c r="N40" i="1"/>
  <c r="V40" i="1"/>
  <c r="N41" i="1"/>
  <c r="F42" i="1"/>
  <c r="V42" i="1"/>
  <c r="F43" i="1"/>
  <c r="G31" i="1"/>
  <c r="O31" i="1"/>
  <c r="W31" i="1"/>
  <c r="G32" i="1"/>
  <c r="O32" i="1"/>
  <c r="W32" i="1"/>
  <c r="G33" i="1"/>
  <c r="O33" i="1"/>
  <c r="W33" i="1"/>
  <c r="G34" i="1"/>
  <c r="O34" i="1"/>
  <c r="W34" i="1"/>
  <c r="G35" i="1"/>
  <c r="O35" i="1"/>
  <c r="W35" i="1"/>
  <c r="G36" i="1"/>
  <c r="O36" i="1"/>
  <c r="W36" i="1"/>
  <c r="G37" i="1"/>
  <c r="O37" i="1"/>
  <c r="W37" i="1"/>
  <c r="G38" i="1"/>
  <c r="O38" i="1"/>
  <c r="W38" i="1"/>
  <c r="G40" i="1"/>
  <c r="O40" i="1"/>
  <c r="W40" i="1"/>
  <c r="G42" i="1"/>
  <c r="O42" i="1"/>
  <c r="W42" i="1"/>
  <c r="H31" i="1"/>
  <c r="P31" i="1"/>
  <c r="X31" i="1"/>
  <c r="H32" i="1"/>
  <c r="P32" i="1"/>
  <c r="X32" i="1"/>
  <c r="H33" i="1"/>
  <c r="P33" i="1"/>
  <c r="X33" i="1"/>
  <c r="H34" i="1"/>
  <c r="P34" i="1"/>
  <c r="X34" i="1"/>
  <c r="H35" i="1"/>
  <c r="P35" i="1"/>
  <c r="X35" i="1"/>
  <c r="H36" i="1"/>
  <c r="P36" i="1"/>
  <c r="X36" i="1"/>
  <c r="H37" i="1"/>
  <c r="P37" i="1"/>
  <c r="X37" i="1"/>
  <c r="H38" i="1"/>
  <c r="P38" i="1"/>
  <c r="X38" i="1"/>
  <c r="H39" i="1"/>
  <c r="P39" i="1"/>
  <c r="X39" i="1"/>
  <c r="H40" i="1"/>
  <c r="P40" i="1"/>
  <c r="X40" i="1"/>
  <c r="H41" i="1"/>
  <c r="P41" i="1"/>
  <c r="X41" i="1"/>
  <c r="H42" i="1"/>
  <c r="P42" i="1"/>
  <c r="X42" i="1"/>
  <c r="H43" i="1"/>
  <c r="P43" i="1"/>
  <c r="X43" i="1"/>
  <c r="H44" i="1"/>
  <c r="P44" i="1"/>
  <c r="X44" i="1"/>
  <c r="H45" i="1"/>
  <c r="P45" i="1"/>
  <c r="X45" i="1"/>
  <c r="H46" i="1"/>
  <c r="P46" i="1"/>
  <c r="X46" i="1"/>
  <c r="H47" i="1"/>
  <c r="P47" i="1"/>
  <c r="H48" i="1"/>
  <c r="P48" i="1"/>
  <c r="H49" i="1"/>
  <c r="P49" i="1"/>
  <c r="H50" i="1"/>
  <c r="P50" i="1"/>
  <c r="X50" i="1"/>
  <c r="N45" i="1"/>
  <c r="N48" i="1"/>
  <c r="I49" i="1"/>
  <c r="O45" i="1"/>
  <c r="D50" i="1"/>
  <c r="Q49" i="1"/>
  <c r="I31" i="1"/>
  <c r="Q32" i="1"/>
  <c r="Y33" i="1"/>
  <c r="I35" i="1"/>
  <c r="Q36" i="1"/>
  <c r="Y37" i="1"/>
  <c r="I39" i="1"/>
  <c r="Q40" i="1"/>
  <c r="Y41" i="1"/>
  <c r="Y42" i="1"/>
  <c r="K43" i="1"/>
  <c r="Y43" i="1"/>
  <c r="J44" i="1"/>
  <c r="T44" i="1"/>
  <c r="C46" i="1"/>
  <c r="L46" i="1"/>
  <c r="J47" i="1"/>
  <c r="D48" i="1"/>
  <c r="J49" i="1"/>
  <c r="F49" i="1"/>
  <c r="K31" i="1"/>
  <c r="S32" i="1"/>
  <c r="K35" i="1"/>
  <c r="S36" i="1"/>
  <c r="S40" i="1"/>
  <c r="L43" i="1"/>
  <c r="K44" i="1"/>
  <c r="F45" i="1"/>
  <c r="Q45" i="1"/>
  <c r="N46" i="1"/>
  <c r="Y46" i="1"/>
  <c r="K47" i="1"/>
  <c r="F48" i="1"/>
  <c r="Q48" i="1"/>
  <c r="K49" i="1"/>
  <c r="F50" i="1"/>
  <c r="Q50" i="1"/>
  <c r="S34" i="1"/>
  <c r="G43" i="1"/>
  <c r="K45" i="1"/>
  <c r="F47" i="1"/>
  <c r="Q31" i="1"/>
  <c r="Y32" i="1"/>
  <c r="I34" i="1"/>
  <c r="Q35" i="1"/>
  <c r="Y36" i="1"/>
  <c r="I38" i="1"/>
  <c r="Q39" i="1"/>
  <c r="Y40" i="1"/>
  <c r="I42" i="1"/>
  <c r="C43" i="1"/>
  <c r="O43" i="1"/>
  <c r="C44" i="1"/>
  <c r="L44" i="1"/>
  <c r="G45" i="1"/>
  <c r="D46" i="1"/>
  <c r="C47" i="1"/>
  <c r="L47" i="1"/>
  <c r="G48" i="1"/>
  <c r="C49" i="1"/>
  <c r="L49" i="1"/>
  <c r="G50" i="1"/>
  <c r="D43" i="1"/>
  <c r="O49" i="1"/>
  <c r="J50" i="1"/>
  <c r="K37" i="1"/>
  <c r="Q42" i="1"/>
  <c r="Q44" i="1"/>
  <c r="I46" i="1"/>
  <c r="Q47" i="1"/>
  <c r="K50" i="1"/>
  <c r="S31" i="1"/>
  <c r="K34" i="1"/>
  <c r="S35" i="1"/>
  <c r="K38" i="1"/>
  <c r="J42" i="1"/>
  <c r="Q43" i="1"/>
  <c r="N44" i="1"/>
  <c r="Y44" i="1"/>
  <c r="I45" i="1"/>
  <c r="Q46" i="1"/>
  <c r="N47" i="1"/>
  <c r="I48" i="1"/>
  <c r="N49" i="1"/>
  <c r="I50" i="1"/>
  <c r="Y31" i="1"/>
  <c r="I33" i="1"/>
  <c r="Q34" i="1"/>
  <c r="Y35" i="1"/>
  <c r="I37" i="1"/>
  <c r="Q38" i="1"/>
  <c r="Y39" i="1"/>
  <c r="I41" i="1"/>
  <c r="K42" i="1"/>
  <c r="R43" i="1"/>
  <c r="D44" i="1"/>
  <c r="O44" i="1"/>
  <c r="J45" i="1"/>
  <c r="T45" i="1"/>
  <c r="D47" i="1"/>
  <c r="O47" i="1"/>
  <c r="J48" i="1"/>
  <c r="D49" i="1"/>
  <c r="K33" i="1"/>
  <c r="S38" i="1"/>
  <c r="S43" i="1"/>
  <c r="F44" i="1"/>
  <c r="K48" i="1"/>
  <c r="I32" i="1"/>
  <c r="Q33" i="1"/>
  <c r="Y34" i="1"/>
  <c r="I36" i="1"/>
  <c r="Q37" i="1"/>
  <c r="Y38" i="1"/>
  <c r="I40" i="1"/>
  <c r="Q41" i="1"/>
  <c r="R42" i="1"/>
  <c r="I43" i="1"/>
  <c r="T43" i="1"/>
  <c r="G44" i="1"/>
  <c r="R44" i="1"/>
  <c r="C45" i="1"/>
  <c r="L45" i="1"/>
  <c r="T46" i="1"/>
  <c r="G47" i="1"/>
  <c r="C48" i="1"/>
  <c r="L48" i="1"/>
  <c r="G49" i="1"/>
  <c r="C50" i="1"/>
  <c r="L50" i="1"/>
  <c r="K32" i="1"/>
  <c r="S33" i="1"/>
  <c r="K36" i="1"/>
  <c r="S37" i="1"/>
  <c r="K40" i="1"/>
  <c r="S42" i="1"/>
  <c r="J43" i="1"/>
  <c r="I44" i="1"/>
  <c r="S44" i="1"/>
  <c r="Y45" i="1"/>
  <c r="I47" i="1"/>
  <c r="N50" i="1"/>
  <c r="D45" i="1"/>
  <c r="T47" i="1"/>
  <c r="O48" i="1"/>
  <c r="O50" i="1"/>
  <c r="X30" i="1"/>
  <c r="T30" i="1"/>
  <c r="W30" i="1"/>
  <c r="S30" i="1"/>
  <c r="Y30" i="1"/>
  <c r="O30" i="1"/>
  <c r="K30" i="1"/>
  <c r="G30" i="1"/>
  <c r="V30" i="1"/>
  <c r="N30" i="1"/>
  <c r="J30" i="1"/>
  <c r="F30" i="1"/>
  <c r="C30" i="1"/>
  <c r="M30" i="1"/>
  <c r="U30" i="1"/>
  <c r="Q30" i="1"/>
  <c r="I30" i="1"/>
  <c r="E30" i="1"/>
  <c r="R30" i="1"/>
  <c r="P30" i="1"/>
  <c r="H30" i="1"/>
  <c r="L30" i="1"/>
</calcChain>
</file>

<file path=xl/sharedStrings.xml><?xml version="1.0" encoding="utf-8"?>
<sst xmlns="http://schemas.openxmlformats.org/spreadsheetml/2006/main" count="61" uniqueCount="35">
  <si>
    <t>EN 442 Certification Data</t>
  </si>
  <si>
    <t>300 mm</t>
  </si>
  <si>
    <t>400 mm</t>
  </si>
  <si>
    <t>500 mm</t>
  </si>
  <si>
    <t>600 mm</t>
  </si>
  <si>
    <t>700 mm</t>
  </si>
  <si>
    <t>900 mm</t>
  </si>
  <si>
    <t>Type</t>
  </si>
  <si>
    <t>&lt;&lt;&lt;</t>
  </si>
  <si>
    <t>Delta T</t>
  </si>
  <si>
    <t>W/m (75/65/20°C)</t>
  </si>
  <si>
    <t>Højde</t>
  </si>
  <si>
    <t>n-Eksponent</t>
  </si>
  <si>
    <t>Overflade (m²/m)</t>
  </si>
  <si>
    <t>Vægt (kg/m)</t>
  </si>
  <si>
    <t>Vandindhold (l/m)</t>
  </si>
  <si>
    <t>Fremløbstemperatur (°C)</t>
  </si>
  <si>
    <t>Returtemperatur (°C)</t>
  </si>
  <si>
    <t>Rumtemperatur (°C)</t>
  </si>
  <si>
    <t>Andet temperatursæt?</t>
  </si>
  <si>
    <t>Ændre fremløbstemperatur</t>
  </si>
  <si>
    <t>Ændre returtemperatur</t>
  </si>
  <si>
    <t>Ændre rumtemperatur</t>
  </si>
  <si>
    <t>Temperatursæt</t>
  </si>
  <si>
    <t>&gt;&gt;&gt;</t>
  </si>
  <si>
    <t>Ydelses tabel, Logaritmisk</t>
  </si>
  <si>
    <t>Logaritmisk ydelse</t>
  </si>
  <si>
    <t>Aritmetisk ydelse</t>
  </si>
  <si>
    <t>Relativ afkøling</t>
  </si>
  <si>
    <t>Vejledende anbefaling til valg af beregningsmetode og anvendelse af reduktionsfaktor:</t>
  </si>
  <si>
    <t>Logaritmisk beregning bør anvendes på radiatorer til og med højde 400mm, samt på lave konvektorer.</t>
  </si>
  <si>
    <t>Den logaritmiske beregningsmetode bør også anvendes, hvis den relative afkøling overstiger 75 %.</t>
  </si>
  <si>
    <t>Aritmetisk beregning bør anvendes på radiatorer over højde 400 mm, hvis den relative afkøling er under 75 %.</t>
  </si>
  <si>
    <t>Ydelses tabel, Aritmetisk</t>
  </si>
  <si>
    <t>Compact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</si>
</sst>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_)"/>
    <numFmt numFmtId="165" formatCode="#,##0_)"/>
    <numFmt numFmtId="166" formatCode="0.0000_)"/>
    <numFmt numFmtId="167" formatCode="0.00_)"/>
    <numFmt numFmtId="170" formatCode="0.E+00"/>
  </numFmts>
  <fonts count="24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24"/>
      <name val="Calibri"/>
      <family val="2"/>
      <scheme val="minor"/>
    </font>
    <font>
      <b/>
      <sz val="24"/>
      <color rgb="FF1C266C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Arial"/>
      <family val="2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6"/>
      <color rgb="FF1C266C"/>
      <name val="Calibri"/>
      <family val="2"/>
      <scheme val="minor"/>
    </font>
    <font>
      <sz val="10"/>
      <name val="Arial"/>
      <family val="2"/>
    </font>
    <font>
      <b/>
      <sz val="12"/>
      <color indexed="10"/>
      <name val="Calibri"/>
      <family val="2"/>
      <scheme val="minor"/>
    </font>
    <font>
      <b/>
      <sz val="12"/>
      <color rgb="FF1C266C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C00000"/>
      <name val="Calibri"/>
      <family val="2"/>
    </font>
    <font>
      <sz val="12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/>
      <top style="thin">
        <color theme="8" tint="-0.24994659260841701"/>
      </top>
      <bottom/>
      <diagonal/>
    </border>
    <border>
      <left/>
      <right/>
      <top style="thin">
        <color theme="8" tint="-0.24994659260841701"/>
      </top>
      <bottom/>
      <diagonal/>
    </border>
    <border>
      <left/>
      <right style="thin">
        <color theme="8" tint="-0.24994659260841701"/>
      </right>
      <top style="thin">
        <color theme="8" tint="-0.24994659260841701"/>
      </top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indexed="64"/>
      </bottom>
      <diagonal/>
    </border>
    <border>
      <left style="thin">
        <color theme="8" tint="-0.24994659260841701"/>
      </left>
      <right style="thin">
        <color theme="8" tint="-0.24994659260841701"/>
      </right>
      <top/>
      <bottom style="thin">
        <color theme="8" tint="-0.24994659260841701"/>
      </bottom>
      <diagonal/>
    </border>
  </borders>
  <cellStyleXfs count="7">
    <xf numFmtId="0" fontId="0" fillId="0" borderId="0"/>
    <xf numFmtId="0" fontId="3" fillId="0" borderId="0"/>
    <xf numFmtId="0" fontId="13" fillId="0" borderId="0"/>
    <xf numFmtId="0" fontId="1" fillId="0" borderId="0"/>
    <xf numFmtId="0" fontId="2" fillId="0" borderId="0"/>
    <xf numFmtId="0" fontId="13" fillId="0" borderId="0"/>
    <xf numFmtId="9" fontId="2" fillId="0" borderId="0" applyFont="0" applyFill="0" applyBorder="0" applyAlignment="0" applyProtection="0"/>
  </cellStyleXfs>
  <cellXfs count="109">
    <xf numFmtId="0" fontId="0" fillId="0" borderId="0" xfId="0"/>
    <xf numFmtId="0" fontId="2" fillId="0" borderId="0" xfId="0" applyFont="1" applyProtection="1">
      <protection hidden="1"/>
    </xf>
    <xf numFmtId="164" fontId="4" fillId="2" borderId="0" xfId="1" applyNumberFormat="1" applyFont="1" applyFill="1" applyProtection="1">
      <protection hidden="1"/>
    </xf>
    <xf numFmtId="49" fontId="5" fillId="2" borderId="0" xfId="1" applyNumberFormat="1" applyFont="1" applyFill="1" applyAlignment="1" applyProtection="1">
      <alignment vertical="top"/>
      <protection hidden="1"/>
    </xf>
    <xf numFmtId="0" fontId="0" fillId="0" borderId="0" xfId="0" applyProtection="1">
      <protection hidden="1"/>
    </xf>
    <xf numFmtId="164" fontId="6" fillId="2" borderId="0" xfId="1" applyNumberFormat="1" applyFont="1" applyFill="1" applyAlignment="1" applyProtection="1">
      <alignment horizontal="left"/>
      <protection hidden="1"/>
    </xf>
    <xf numFmtId="0" fontId="2" fillId="2" borderId="0" xfId="0" applyFont="1" applyFill="1" applyAlignment="1" applyProtection="1">
      <alignment horizontal="left"/>
      <protection hidden="1"/>
    </xf>
    <xf numFmtId="164" fontId="7" fillId="0" borderId="0" xfId="1" applyNumberFormat="1" applyFont="1" applyProtection="1">
      <protection hidden="1"/>
    </xf>
    <xf numFmtId="164" fontId="6" fillId="2" borderId="0" xfId="1" applyNumberFormat="1" applyFont="1" applyFill="1" applyProtection="1">
      <protection hidden="1"/>
    </xf>
    <xf numFmtId="164" fontId="8" fillId="2" borderId="0" xfId="1" applyNumberFormat="1" applyFont="1" applyFill="1" applyProtection="1">
      <protection hidden="1"/>
    </xf>
    <xf numFmtId="0" fontId="2" fillId="2" borderId="0" xfId="0" applyFont="1" applyFill="1" applyProtection="1">
      <protection hidden="1"/>
    </xf>
    <xf numFmtId="164" fontId="11" fillId="3" borderId="4" xfId="1" applyNumberFormat="1" applyFont="1" applyFill="1" applyBorder="1" applyAlignment="1" applyProtection="1">
      <alignment horizontal="center"/>
      <protection hidden="1"/>
    </xf>
    <xf numFmtId="165" fontId="6" fillId="0" borderId="11" xfId="1" applyNumberFormat="1" applyFont="1" applyBorder="1" applyAlignment="1" applyProtection="1">
      <alignment horizontal="right"/>
      <protection hidden="1"/>
    </xf>
    <xf numFmtId="165" fontId="6" fillId="0" borderId="12" xfId="1" applyNumberFormat="1" applyFont="1" applyBorder="1" applyProtection="1">
      <protection hidden="1"/>
    </xf>
    <xf numFmtId="165" fontId="6" fillId="0" borderId="13" xfId="1" applyNumberFormat="1" applyFont="1" applyBorder="1" applyProtection="1">
      <protection hidden="1"/>
    </xf>
    <xf numFmtId="165" fontId="6" fillId="0" borderId="14" xfId="1" applyNumberFormat="1" applyFont="1" applyBorder="1" applyProtection="1">
      <protection hidden="1"/>
    </xf>
    <xf numFmtId="165" fontId="6" fillId="0" borderId="11" xfId="1" applyNumberFormat="1" applyFont="1" applyBorder="1" applyProtection="1">
      <protection hidden="1"/>
    </xf>
    <xf numFmtId="166" fontId="6" fillId="3" borderId="15" xfId="1" applyNumberFormat="1" applyFont="1" applyFill="1" applyBorder="1" applyAlignment="1" applyProtection="1">
      <alignment horizontal="right"/>
      <protection hidden="1"/>
    </xf>
    <xf numFmtId="166" fontId="6" fillId="3" borderId="2" xfId="1" applyNumberFormat="1" applyFont="1" applyFill="1" applyBorder="1" applyAlignment="1" applyProtection="1">
      <alignment horizontal="right"/>
      <protection hidden="1"/>
    </xf>
    <xf numFmtId="166" fontId="6" fillId="3" borderId="16" xfId="1" applyNumberFormat="1" applyFont="1" applyFill="1" applyBorder="1" applyProtection="1">
      <protection hidden="1"/>
    </xf>
    <xf numFmtId="166" fontId="6" fillId="3" borderId="2" xfId="1" applyNumberFormat="1" applyFont="1" applyFill="1" applyBorder="1" applyProtection="1">
      <protection hidden="1"/>
    </xf>
    <xf numFmtId="166" fontId="6" fillId="3" borderId="4" xfId="1" applyNumberFormat="1" applyFont="1" applyFill="1" applyBorder="1" applyProtection="1">
      <protection hidden="1"/>
    </xf>
    <xf numFmtId="166" fontId="6" fillId="3" borderId="15" xfId="1" applyNumberFormat="1" applyFont="1" applyFill="1" applyBorder="1" applyProtection="1">
      <protection hidden="1"/>
    </xf>
    <xf numFmtId="166" fontId="6" fillId="3" borderId="4" xfId="1" applyNumberFormat="1" applyFont="1" applyFill="1" applyBorder="1" applyAlignment="1" applyProtection="1">
      <alignment horizontal="right"/>
      <protection hidden="1"/>
    </xf>
    <xf numFmtId="167" fontId="6" fillId="0" borderId="15" xfId="1" applyNumberFormat="1" applyFont="1" applyBorder="1" applyAlignment="1" applyProtection="1">
      <alignment horizontal="right"/>
      <protection hidden="1"/>
    </xf>
    <xf numFmtId="167" fontId="6" fillId="0" borderId="2" xfId="1" applyNumberFormat="1" applyFont="1" applyBorder="1" applyProtection="1">
      <protection hidden="1"/>
    </xf>
    <xf numFmtId="167" fontId="6" fillId="0" borderId="16" xfId="1" applyNumberFormat="1" applyFont="1" applyBorder="1" applyProtection="1">
      <protection hidden="1"/>
    </xf>
    <xf numFmtId="167" fontId="6" fillId="0" borderId="4" xfId="1" applyNumberFormat="1" applyFont="1" applyBorder="1" applyProtection="1">
      <protection hidden="1"/>
    </xf>
    <xf numFmtId="167" fontId="6" fillId="0" borderId="15" xfId="1" applyNumberFormat="1" applyFont="1" applyBorder="1" applyProtection="1">
      <protection hidden="1"/>
    </xf>
    <xf numFmtId="167" fontId="6" fillId="3" borderId="15" xfId="1" applyNumberFormat="1" applyFont="1" applyFill="1" applyBorder="1" applyAlignment="1" applyProtection="1">
      <alignment horizontal="right"/>
      <protection hidden="1"/>
    </xf>
    <xf numFmtId="167" fontId="6" fillId="3" borderId="2" xfId="1" applyNumberFormat="1" applyFont="1" applyFill="1" applyBorder="1" applyProtection="1">
      <protection hidden="1"/>
    </xf>
    <xf numFmtId="167" fontId="6" fillId="3" borderId="16" xfId="1" applyNumberFormat="1" applyFont="1" applyFill="1" applyBorder="1" applyProtection="1">
      <protection hidden="1"/>
    </xf>
    <xf numFmtId="167" fontId="6" fillId="3" borderId="4" xfId="1" applyNumberFormat="1" applyFont="1" applyFill="1" applyBorder="1" applyProtection="1">
      <protection hidden="1"/>
    </xf>
    <xf numFmtId="167" fontId="6" fillId="3" borderId="15" xfId="1" applyNumberFormat="1" applyFont="1" applyFill="1" applyBorder="1" applyProtection="1">
      <protection hidden="1"/>
    </xf>
    <xf numFmtId="167" fontId="6" fillId="0" borderId="17" xfId="1" applyNumberFormat="1" applyFont="1" applyBorder="1" applyAlignment="1" applyProtection="1">
      <alignment horizontal="right"/>
      <protection hidden="1"/>
    </xf>
    <xf numFmtId="167" fontId="6" fillId="0" borderId="10" xfId="1" applyNumberFormat="1" applyFont="1" applyBorder="1" applyProtection="1">
      <protection hidden="1"/>
    </xf>
    <xf numFmtId="167" fontId="6" fillId="0" borderId="18" xfId="1" applyNumberFormat="1" applyFont="1" applyBorder="1" applyProtection="1">
      <protection hidden="1"/>
    </xf>
    <xf numFmtId="167" fontId="6" fillId="0" borderId="19" xfId="1" applyNumberFormat="1" applyFont="1" applyBorder="1" applyProtection="1">
      <protection hidden="1"/>
    </xf>
    <xf numFmtId="167" fontId="6" fillId="0" borderId="17" xfId="1" applyNumberFormat="1" applyFont="1" applyBorder="1" applyProtection="1">
      <protection hidden="1"/>
    </xf>
    <xf numFmtId="164" fontId="8" fillId="2" borderId="0" xfId="1" applyNumberFormat="1" applyFont="1" applyFill="1" applyAlignment="1" applyProtection="1">
      <alignment vertical="center"/>
      <protection hidden="1"/>
    </xf>
    <xf numFmtId="164" fontId="12" fillId="2" borderId="0" xfId="1" applyNumberFormat="1" applyFont="1" applyFill="1" applyProtection="1">
      <protection hidden="1"/>
    </xf>
    <xf numFmtId="0" fontId="15" fillId="0" borderId="0" xfId="0" applyFont="1" applyAlignment="1" applyProtection="1">
      <alignment horizontal="right"/>
      <protection hidden="1"/>
    </xf>
    <xf numFmtId="164" fontId="15" fillId="0" borderId="0" xfId="0" applyNumberFormat="1" applyFont="1" applyProtection="1">
      <protection hidden="1"/>
    </xf>
    <xf numFmtId="164" fontId="9" fillId="0" borderId="1" xfId="1" applyNumberFormat="1" applyFont="1" applyBorder="1" applyAlignment="1" applyProtection="1">
      <alignment vertical="center"/>
      <protection hidden="1"/>
    </xf>
    <xf numFmtId="164" fontId="10" fillId="0" borderId="16" xfId="1" applyNumberFormat="1" applyFont="1" applyBorder="1" applyAlignment="1" applyProtection="1">
      <alignment horizontal="center" vertical="center"/>
      <protection hidden="1"/>
    </xf>
    <xf numFmtId="164" fontId="10" fillId="3" borderId="16" xfId="1" applyNumberFormat="1" applyFont="1" applyFill="1" applyBorder="1" applyAlignment="1" applyProtection="1">
      <alignment horizontal="center" vertical="center"/>
      <protection hidden="1"/>
    </xf>
    <xf numFmtId="164" fontId="6" fillId="2" borderId="0" xfId="1" applyNumberFormat="1" applyFont="1" applyFill="1" applyAlignment="1" applyProtection="1">
      <alignment vertical="center"/>
      <protection hidden="1"/>
    </xf>
    <xf numFmtId="164" fontId="6" fillId="3" borderId="0" xfId="1" applyNumberFormat="1" applyFont="1" applyFill="1" applyAlignment="1" applyProtection="1">
      <alignment vertical="center"/>
      <protection hidden="1"/>
    </xf>
    <xf numFmtId="0" fontId="2" fillId="2" borderId="0" xfId="4" applyFill="1" applyProtection="1">
      <protection hidden="1"/>
    </xf>
    <xf numFmtId="164" fontId="9" fillId="0" borderId="1" xfId="1" applyNumberFormat="1" applyFont="1" applyBorder="1" applyAlignment="1" applyProtection="1">
      <alignment horizontal="center" vertical="center"/>
      <protection hidden="1"/>
    </xf>
    <xf numFmtId="164" fontId="9" fillId="3" borderId="1" xfId="1" applyNumberFormat="1" applyFont="1" applyFill="1" applyBorder="1" applyAlignment="1" applyProtection="1">
      <alignment horizontal="center" vertical="center"/>
      <protection hidden="1"/>
    </xf>
    <xf numFmtId="164" fontId="15" fillId="0" borderId="0" xfId="4" applyNumberFormat="1" applyFont="1" applyProtection="1">
      <protection hidden="1"/>
    </xf>
    <xf numFmtId="0" fontId="16" fillId="3" borderId="2" xfId="0" applyFont="1" applyFill="1" applyBorder="1" applyAlignment="1" applyProtection="1">
      <alignment horizontal="center"/>
      <protection hidden="1"/>
    </xf>
    <xf numFmtId="164" fontId="11" fillId="3" borderId="1" xfId="1" applyNumberFormat="1" applyFont="1" applyFill="1" applyBorder="1" applyAlignment="1" applyProtection="1">
      <alignment horizontal="center" vertical="center"/>
      <protection hidden="1"/>
    </xf>
    <xf numFmtId="164" fontId="15" fillId="0" borderId="0" xfId="4" applyNumberFormat="1" applyFont="1" applyAlignment="1" applyProtection="1">
      <alignment horizontal="center"/>
      <protection hidden="1"/>
    </xf>
    <xf numFmtId="0" fontId="19" fillId="2" borderId="0" xfId="0" applyFont="1" applyFill="1" applyProtection="1">
      <protection hidden="1"/>
    </xf>
    <xf numFmtId="0" fontId="19" fillId="0" borderId="0" xfId="0" applyFont="1" applyProtection="1">
      <protection hidden="1"/>
    </xf>
    <xf numFmtId="164" fontId="10" fillId="3" borderId="1" xfId="1" applyNumberFormat="1" applyFont="1" applyFill="1" applyBorder="1" applyAlignment="1" applyProtection="1">
      <alignment horizontal="center" vertical="center"/>
      <protection hidden="1"/>
    </xf>
    <xf numFmtId="164" fontId="10" fillId="0" borderId="1" xfId="1" applyNumberFormat="1" applyFont="1" applyBorder="1" applyAlignment="1" applyProtection="1">
      <alignment horizontal="center" vertical="center"/>
      <protection hidden="1"/>
    </xf>
    <xf numFmtId="0" fontId="18" fillId="0" borderId="0" xfId="0" applyFont="1" applyAlignment="1" applyProtection="1">
      <alignment vertical="center"/>
      <protection hidden="1"/>
    </xf>
    <xf numFmtId="164" fontId="20" fillId="0" borderId="0" xfId="0" applyNumberFormat="1" applyFont="1" applyProtection="1">
      <protection locked="0"/>
    </xf>
    <xf numFmtId="0" fontId="14" fillId="2" borderId="0" xfId="2" applyFont="1" applyFill="1" applyProtection="1">
      <protection locked="0"/>
    </xf>
    <xf numFmtId="164" fontId="6" fillId="3" borderId="0" xfId="1" applyNumberFormat="1" applyFont="1" applyFill="1" applyAlignment="1">
      <alignment vertical="center"/>
    </xf>
    <xf numFmtId="9" fontId="10" fillId="3" borderId="0" xfId="6" applyFont="1" applyFill="1" applyAlignment="1" applyProtection="1"/>
    <xf numFmtId="0" fontId="2" fillId="2" borderId="0" xfId="0" applyFont="1" applyFill="1"/>
    <xf numFmtId="2" fontId="10" fillId="2" borderId="0" xfId="2" applyNumberFormat="1" applyFont="1" applyFill="1" applyAlignment="1">
      <alignment vertical="center"/>
    </xf>
    <xf numFmtId="164" fontId="6" fillId="2" borderId="0" xfId="1" applyNumberFormat="1" applyFont="1" applyFill="1"/>
    <xf numFmtId="164" fontId="6" fillId="4" borderId="0" xfId="1" applyNumberFormat="1" applyFont="1" applyFill="1" applyAlignment="1">
      <alignment vertical="center"/>
    </xf>
    <xf numFmtId="0" fontId="0" fillId="4" borderId="0" xfId="0" applyFill="1"/>
    <xf numFmtId="2" fontId="17" fillId="4" borderId="0" xfId="0" applyNumberFormat="1" applyFont="1" applyFill="1"/>
    <xf numFmtId="9" fontId="10" fillId="4" borderId="0" xfId="6" applyFont="1" applyFill="1" applyProtection="1"/>
    <xf numFmtId="2" fontId="10" fillId="3" borderId="0" xfId="2" applyNumberFormat="1" applyFont="1" applyFill="1"/>
    <xf numFmtId="2" fontId="10" fillId="4" borderId="0" xfId="0" applyNumberFormat="1" applyFont="1" applyFill="1"/>
    <xf numFmtId="2" fontId="20" fillId="4" borderId="0" xfId="0" applyNumberFormat="1" applyFont="1" applyFill="1"/>
    <xf numFmtId="0" fontId="21" fillId="0" borderId="0" xfId="0" applyFont="1" applyAlignment="1">
      <alignment vertical="center"/>
    </xf>
    <xf numFmtId="164" fontId="22" fillId="2" borderId="0" xfId="1" applyNumberFormat="1" applyFont="1" applyFill="1" applyProtection="1">
      <protection hidden="1"/>
    </xf>
    <xf numFmtId="0" fontId="23" fillId="0" borderId="0" xfId="0" applyFont="1" applyProtection="1">
      <protection hidden="1"/>
    </xf>
    <xf numFmtId="165" fontId="6" fillId="3" borderId="4" xfId="1" applyNumberFormat="1" applyFont="1" applyFill="1" applyBorder="1" applyAlignment="1" applyProtection="1">
      <alignment vertical="center"/>
      <protection hidden="1"/>
    </xf>
    <xf numFmtId="165" fontId="6" fillId="3" borderId="16" xfId="1" applyNumberFormat="1" applyFont="1" applyFill="1" applyBorder="1" applyAlignment="1" applyProtection="1">
      <alignment vertical="center"/>
      <protection hidden="1"/>
    </xf>
    <xf numFmtId="165" fontId="6" fillId="0" borderId="4" xfId="1" applyNumberFormat="1" applyFont="1" applyBorder="1" applyAlignment="1" applyProtection="1">
      <alignment vertical="center"/>
      <protection hidden="1"/>
    </xf>
    <xf numFmtId="165" fontId="6" fillId="0" borderId="16" xfId="1" applyNumberFormat="1" applyFont="1" applyBorder="1" applyAlignment="1" applyProtection="1">
      <alignment vertical="center"/>
      <protection hidden="1"/>
    </xf>
    <xf numFmtId="49" fontId="5" fillId="2" borderId="0" xfId="1" applyNumberFormat="1" applyFont="1" applyFill="1" applyAlignment="1" applyProtection="1">
      <alignment horizontal="left" vertical="top"/>
      <protection hidden="1"/>
    </xf>
    <xf numFmtId="164" fontId="9" fillId="0" borderId="1" xfId="1" applyNumberFormat="1" applyFont="1" applyBorder="1" applyAlignment="1" applyProtection="1">
      <alignment horizontal="center"/>
      <protection hidden="1"/>
    </xf>
    <xf numFmtId="164" fontId="9" fillId="0" borderId="2" xfId="1" applyNumberFormat="1" applyFont="1" applyBorder="1" applyAlignment="1" applyProtection="1">
      <alignment horizontal="center"/>
      <protection hidden="1"/>
    </xf>
    <xf numFmtId="0" fontId="10" fillId="3" borderId="1" xfId="4" applyFont="1" applyFill="1" applyBorder="1" applyAlignment="1" applyProtection="1">
      <alignment horizontal="center"/>
      <protection hidden="1"/>
    </xf>
    <xf numFmtId="0" fontId="10" fillId="3" borderId="2" xfId="4" applyFont="1" applyFill="1" applyBorder="1" applyAlignment="1" applyProtection="1">
      <alignment horizontal="center"/>
      <protection hidden="1"/>
    </xf>
    <xf numFmtId="164" fontId="9" fillId="0" borderId="3" xfId="1" applyNumberFormat="1" applyFont="1" applyBorder="1" applyAlignment="1" applyProtection="1">
      <alignment horizontal="center"/>
      <protection hidden="1"/>
    </xf>
    <xf numFmtId="164" fontId="9" fillId="3" borderId="1" xfId="1" applyNumberFormat="1" applyFont="1" applyFill="1" applyBorder="1" applyAlignment="1" applyProtection="1">
      <alignment horizontal="center"/>
      <protection hidden="1"/>
    </xf>
    <xf numFmtId="164" fontId="9" fillId="3" borderId="3" xfId="1" applyNumberFormat="1" applyFont="1" applyFill="1" applyBorder="1" applyAlignment="1" applyProtection="1">
      <alignment horizontal="center"/>
      <protection hidden="1"/>
    </xf>
    <xf numFmtId="164" fontId="6" fillId="0" borderId="5" xfId="1" applyNumberFormat="1" applyFont="1" applyBorder="1" applyAlignment="1" applyProtection="1">
      <alignment horizontal="center" vertical="center"/>
      <protection hidden="1"/>
    </xf>
    <xf numFmtId="164" fontId="6" fillId="0" borderId="6" xfId="1" applyNumberFormat="1" applyFont="1" applyBorder="1" applyAlignment="1" applyProtection="1">
      <alignment horizontal="center" vertical="center"/>
      <protection hidden="1"/>
    </xf>
    <xf numFmtId="164" fontId="6" fillId="0" borderId="7" xfId="1" applyNumberFormat="1" applyFont="1" applyBorder="1" applyAlignment="1" applyProtection="1">
      <alignment horizontal="center" vertical="center"/>
      <protection hidden="1"/>
    </xf>
    <xf numFmtId="164" fontId="9" fillId="0" borderId="5" xfId="1" applyNumberFormat="1" applyFont="1" applyBorder="1" applyAlignment="1" applyProtection="1">
      <alignment horizontal="center" vertical="center"/>
      <protection hidden="1"/>
    </xf>
    <xf numFmtId="164" fontId="9" fillId="0" borderId="6" xfId="1" applyNumberFormat="1" applyFont="1" applyBorder="1" applyAlignment="1" applyProtection="1">
      <alignment horizontal="center" vertical="center"/>
      <protection hidden="1"/>
    </xf>
    <xf numFmtId="164" fontId="9" fillId="0" borderId="7" xfId="1" applyNumberFormat="1" applyFont="1" applyBorder="1" applyAlignment="1" applyProtection="1">
      <alignment horizontal="center" vertical="center"/>
      <protection hidden="1"/>
    </xf>
    <xf numFmtId="164" fontId="6" fillId="0" borderId="8" xfId="1" applyNumberFormat="1" applyFont="1" applyBorder="1" applyAlignment="1" applyProtection="1">
      <alignment horizontal="center" vertical="center"/>
      <protection hidden="1"/>
    </xf>
    <xf numFmtId="164" fontId="6" fillId="0" borderId="9" xfId="1" applyNumberFormat="1" applyFont="1" applyBorder="1" applyAlignment="1" applyProtection="1">
      <alignment horizontal="center" vertical="center"/>
      <protection hidden="1"/>
    </xf>
    <xf numFmtId="164" fontId="6" fillId="0" borderId="10" xfId="1" applyNumberFormat="1" applyFont="1" applyBorder="1" applyAlignment="1" applyProtection="1">
      <alignment horizontal="center" vertical="center"/>
      <protection hidden="1"/>
    </xf>
    <xf numFmtId="165" fontId="6" fillId="4" borderId="4" xfId="1" applyNumberFormat="1" applyFont="1" applyFill="1" applyBorder="1" applyAlignment="1" applyProtection="1">
      <alignment vertical="center"/>
      <protection hidden="1"/>
    </xf>
    <xf numFmtId="170" fontId="6" fillId="5" borderId="16" xfId="1" quotePrefix="1" applyNumberFormat="1" applyFont="1" applyFill="1" applyBorder="1" applyAlignment="1" applyProtection="1">
      <alignment horizontal="center" vertical="center"/>
      <protection hidden="1"/>
    </xf>
    <xf numFmtId="165" fontId="6" fillId="5" borderId="4" xfId="1" applyNumberFormat="1" applyFont="1" applyFill="1" applyBorder="1" applyAlignment="1" applyProtection="1">
      <alignment vertical="center"/>
      <protection hidden="1"/>
    </xf>
    <xf numFmtId="165" fontId="6" fillId="5" borderId="16" xfId="1" applyNumberFormat="1" applyFont="1" applyFill="1" applyBorder="1" applyAlignment="1" applyProtection="1">
      <alignment vertical="center"/>
      <protection hidden="1"/>
    </xf>
    <xf numFmtId="165" fontId="6" fillId="2" borderId="4" xfId="1" applyNumberFormat="1" applyFont="1" applyFill="1" applyBorder="1" applyAlignment="1" applyProtection="1">
      <alignment vertical="center"/>
      <protection hidden="1"/>
    </xf>
    <xf numFmtId="165" fontId="6" fillId="2" borderId="16" xfId="1" applyNumberFormat="1" applyFont="1" applyFill="1" applyBorder="1" applyAlignment="1" applyProtection="1">
      <alignment vertical="center"/>
      <protection hidden="1"/>
    </xf>
    <xf numFmtId="165" fontId="6" fillId="2" borderId="20" xfId="1" applyNumberFormat="1" applyFont="1" applyFill="1" applyBorder="1" applyAlignment="1" applyProtection="1">
      <alignment vertical="center"/>
      <protection hidden="1"/>
    </xf>
    <xf numFmtId="165" fontId="6" fillId="4" borderId="21" xfId="1" applyNumberFormat="1" applyFont="1" applyFill="1" applyBorder="1" applyAlignment="1" applyProtection="1">
      <alignment vertical="center"/>
      <protection hidden="1"/>
    </xf>
    <xf numFmtId="165" fontId="6" fillId="4" borderId="16" xfId="1" applyNumberFormat="1" applyFont="1" applyFill="1" applyBorder="1" applyAlignment="1" applyProtection="1">
      <alignment vertical="center"/>
      <protection hidden="1"/>
    </xf>
    <xf numFmtId="164" fontId="10" fillId="2" borderId="1" xfId="1" applyNumberFormat="1" applyFont="1" applyFill="1" applyBorder="1" applyAlignment="1" applyProtection="1">
      <alignment horizontal="center" vertical="center"/>
      <protection hidden="1"/>
    </xf>
    <xf numFmtId="164" fontId="10" fillId="4" borderId="1" xfId="1" applyNumberFormat="1" applyFont="1" applyFill="1" applyBorder="1" applyAlignment="1" applyProtection="1">
      <alignment horizontal="center" vertical="center"/>
      <protection hidden="1"/>
    </xf>
  </cellXfs>
  <cellStyles count="7">
    <cellStyle name="Normal" xfId="0" builtinId="0"/>
    <cellStyle name="Normal 2" xfId="4" xr:uid="{00000000-0005-0000-0000-000001000000}"/>
    <cellStyle name="Normal 2 2" xfId="5" xr:uid="{00000000-0005-0000-0000-000002000000}"/>
    <cellStyle name="Normal 3" xfId="3" xr:uid="{00000000-0005-0000-0000-000003000000}"/>
    <cellStyle name="Normal_EN442" xfId="1" xr:uid="{00000000-0005-0000-0000-000004000000}"/>
    <cellStyle name="Normal_LogW-test" xfId="2" xr:uid="{00000000-0005-0000-0000-000005000000}"/>
    <cellStyle name="Procent" xfId="6" builtinId="5"/>
  </cellStyles>
  <dxfs count="0"/>
  <tableStyles count="0" defaultTableStyle="TableStyleMedium2" defaultPivotStyle="PivotStyleLight16"/>
  <colors>
    <mruColors>
      <color rgb="FFDAEEF3"/>
      <color rgb="FF3186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61535</xdr:colOff>
      <xdr:row>0</xdr:row>
      <xdr:rowOff>40821</xdr:rowOff>
    </xdr:from>
    <xdr:to>
      <xdr:col>1</xdr:col>
      <xdr:colOff>781469</xdr:colOff>
      <xdr:row>1</xdr:row>
      <xdr:rowOff>114214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5" y="40821"/>
          <a:ext cx="1536363" cy="46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R79"/>
  <sheetViews>
    <sheetView showGridLines="0" tabSelected="1" topLeftCell="A2" zoomScale="85" zoomScaleNormal="85" workbookViewId="0">
      <selection activeCell="AB18" sqref="AB18"/>
    </sheetView>
  </sheetViews>
  <sheetFormatPr defaultRowHeight="15" x14ac:dyDescent="0.25"/>
  <cols>
    <col min="1" max="1" width="12.140625" style="4" customWidth="1"/>
    <col min="2" max="2" width="12.5703125" style="4" customWidth="1"/>
    <col min="3" max="3" width="9.140625" style="4" customWidth="1"/>
    <col min="4" max="16384" width="9.140625" style="4"/>
  </cols>
  <sheetData>
    <row r="1" spans="1:44" ht="30.75" customHeight="1" x14ac:dyDescent="0.5">
      <c r="A1" s="1"/>
      <c r="B1" s="2"/>
      <c r="C1" s="81" t="s">
        <v>34</v>
      </c>
      <c r="D1" s="81"/>
      <c r="E1" s="81"/>
      <c r="F1" s="81"/>
      <c r="G1" s="81"/>
      <c r="H1" s="3"/>
    </row>
    <row r="2" spans="1:44" ht="15.75" customHeight="1" x14ac:dyDescent="0.25">
      <c r="A2" s="5"/>
      <c r="B2" s="6"/>
      <c r="C2" s="6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U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</row>
    <row r="3" spans="1:44" ht="15.75" customHeight="1" x14ac:dyDescent="0.25">
      <c r="B3" s="8"/>
      <c r="C3" s="8"/>
    </row>
    <row r="4" spans="1:44" ht="21" x14ac:dyDescent="0.35">
      <c r="A4" s="9" t="s">
        <v>0</v>
      </c>
      <c r="B4" s="10"/>
      <c r="C4" s="10"/>
    </row>
    <row r="5" spans="1:44" ht="15.75" x14ac:dyDescent="0.25">
      <c r="A5" s="82" t="s">
        <v>11</v>
      </c>
      <c r="B5" s="83"/>
      <c r="C5" s="82" t="s">
        <v>1</v>
      </c>
      <c r="D5" s="86"/>
      <c r="E5" s="83"/>
      <c r="F5" s="82" t="s">
        <v>2</v>
      </c>
      <c r="G5" s="86"/>
      <c r="H5" s="86"/>
      <c r="I5" s="83"/>
      <c r="J5" s="82" t="s">
        <v>3</v>
      </c>
      <c r="K5" s="86"/>
      <c r="L5" s="86"/>
      <c r="M5" s="83"/>
      <c r="N5" s="82" t="s">
        <v>4</v>
      </c>
      <c r="O5" s="86"/>
      <c r="P5" s="86"/>
      <c r="Q5" s="83"/>
      <c r="R5" s="82" t="s">
        <v>5</v>
      </c>
      <c r="S5" s="86"/>
      <c r="T5" s="86"/>
      <c r="U5" s="83"/>
      <c r="V5" s="82" t="s">
        <v>6</v>
      </c>
      <c r="W5" s="86"/>
      <c r="X5" s="86"/>
      <c r="Y5" s="83"/>
    </row>
    <row r="6" spans="1:44" ht="16.5" thickBot="1" x14ac:dyDescent="0.3">
      <c r="A6" s="84" t="s">
        <v>7</v>
      </c>
      <c r="B6" s="85"/>
      <c r="C6" s="52">
        <v>11</v>
      </c>
      <c r="D6" s="11">
        <v>22</v>
      </c>
      <c r="E6" s="11">
        <v>33</v>
      </c>
      <c r="F6" s="11">
        <v>11</v>
      </c>
      <c r="G6" s="11">
        <v>21</v>
      </c>
      <c r="H6" s="11">
        <v>22</v>
      </c>
      <c r="I6" s="11">
        <v>33</v>
      </c>
      <c r="J6" s="11">
        <v>11</v>
      </c>
      <c r="K6" s="11">
        <v>21</v>
      </c>
      <c r="L6" s="11">
        <v>22</v>
      </c>
      <c r="M6" s="11">
        <v>33</v>
      </c>
      <c r="N6" s="11">
        <v>11</v>
      </c>
      <c r="O6" s="11">
        <v>21</v>
      </c>
      <c r="P6" s="11">
        <v>22</v>
      </c>
      <c r="Q6" s="11">
        <v>33</v>
      </c>
      <c r="R6" s="11">
        <v>11</v>
      </c>
      <c r="S6" s="11">
        <v>21</v>
      </c>
      <c r="T6" s="11">
        <v>22</v>
      </c>
      <c r="U6" s="11">
        <v>33</v>
      </c>
      <c r="V6" s="11">
        <v>11</v>
      </c>
      <c r="W6" s="11">
        <v>21</v>
      </c>
      <c r="X6" s="11">
        <v>22</v>
      </c>
      <c r="Y6" s="11">
        <v>33</v>
      </c>
    </row>
    <row r="7" spans="1:44" ht="15.75" x14ac:dyDescent="0.25">
      <c r="A7" s="82" t="s">
        <v>10</v>
      </c>
      <c r="B7" s="86"/>
      <c r="C7" s="12">
        <v>509</v>
      </c>
      <c r="D7" s="13">
        <v>982</v>
      </c>
      <c r="E7" s="14">
        <v>1349</v>
      </c>
      <c r="F7" s="13">
        <v>676</v>
      </c>
      <c r="G7" s="13">
        <v>954</v>
      </c>
      <c r="H7" s="15">
        <v>1245</v>
      </c>
      <c r="I7" s="14">
        <v>1711</v>
      </c>
      <c r="J7" s="13">
        <v>833</v>
      </c>
      <c r="K7" s="15">
        <v>1153</v>
      </c>
      <c r="L7" s="15">
        <v>1494</v>
      </c>
      <c r="M7" s="14">
        <v>2056</v>
      </c>
      <c r="N7" s="13">
        <v>980</v>
      </c>
      <c r="O7" s="15">
        <v>1345</v>
      </c>
      <c r="P7" s="15">
        <v>1732</v>
      </c>
      <c r="Q7" s="14">
        <v>2389</v>
      </c>
      <c r="R7" s="16">
        <v>1117</v>
      </c>
      <c r="S7" s="15">
        <v>1530</v>
      </c>
      <c r="T7" s="15">
        <v>1961</v>
      </c>
      <c r="U7" s="14">
        <v>2712</v>
      </c>
      <c r="V7" s="13">
        <v>1360</v>
      </c>
      <c r="W7" s="15">
        <v>1883</v>
      </c>
      <c r="X7" s="15">
        <v>2395</v>
      </c>
      <c r="Y7" s="14">
        <v>3334</v>
      </c>
    </row>
    <row r="8" spans="1:44" ht="15.75" x14ac:dyDescent="0.25">
      <c r="A8" s="87" t="s">
        <v>12</v>
      </c>
      <c r="B8" s="88"/>
      <c r="C8" s="17">
        <v>1.3216000000000001</v>
      </c>
      <c r="D8" s="18">
        <v>1.3264</v>
      </c>
      <c r="E8" s="19">
        <v>1.3137000000000001</v>
      </c>
      <c r="F8" s="20">
        <v>1.3117000000000001</v>
      </c>
      <c r="G8" s="20">
        <v>1.3325</v>
      </c>
      <c r="H8" s="21">
        <v>1.3290999999999999</v>
      </c>
      <c r="I8" s="19">
        <v>1.3169</v>
      </c>
      <c r="J8" s="20">
        <v>1.3018000000000001</v>
      </c>
      <c r="K8" s="21">
        <v>1.3352999999999999</v>
      </c>
      <c r="L8" s="21">
        <v>1.3319000000000001</v>
      </c>
      <c r="M8" s="19">
        <v>1.3202</v>
      </c>
      <c r="N8" s="20">
        <v>1.2919</v>
      </c>
      <c r="O8" s="21">
        <v>1.3381000000000001</v>
      </c>
      <c r="P8" s="21">
        <v>1.3346</v>
      </c>
      <c r="Q8" s="19">
        <v>1.3233999999999999</v>
      </c>
      <c r="R8" s="22">
        <v>1.2919</v>
      </c>
      <c r="S8" s="21">
        <v>1.3381000000000001</v>
      </c>
      <c r="T8" s="21">
        <v>1.3385</v>
      </c>
      <c r="U8" s="19">
        <v>1.3392999999999999</v>
      </c>
      <c r="V8" s="20">
        <v>1.2919</v>
      </c>
      <c r="W8" s="23">
        <v>1.3382000000000001</v>
      </c>
      <c r="X8" s="21">
        <v>1.3463000000000001</v>
      </c>
      <c r="Y8" s="19">
        <v>1.3712</v>
      </c>
    </row>
    <row r="9" spans="1:44" ht="15.75" x14ac:dyDescent="0.25">
      <c r="A9" s="82" t="s">
        <v>13</v>
      </c>
      <c r="B9" s="86"/>
      <c r="C9" s="24">
        <v>2.09</v>
      </c>
      <c r="D9" s="25">
        <v>3.51</v>
      </c>
      <c r="E9" s="26">
        <v>5.26</v>
      </c>
      <c r="F9" s="25">
        <v>2.95</v>
      </c>
      <c r="G9" s="25">
        <v>3.37</v>
      </c>
      <c r="H9" s="27">
        <v>4.92</v>
      </c>
      <c r="I9" s="26">
        <v>7.38</v>
      </c>
      <c r="J9" s="25">
        <v>3.8</v>
      </c>
      <c r="K9" s="27">
        <v>4.3099999999999996</v>
      </c>
      <c r="L9" s="27">
        <v>6.33</v>
      </c>
      <c r="M9" s="26">
        <v>9.49</v>
      </c>
      <c r="N9" s="25">
        <v>4.66</v>
      </c>
      <c r="O9" s="27">
        <v>5.24</v>
      </c>
      <c r="P9" s="27">
        <v>7.74</v>
      </c>
      <c r="Q9" s="26">
        <v>11.61</v>
      </c>
      <c r="R9" s="28">
        <v>5.51</v>
      </c>
      <c r="S9" s="27">
        <v>6.18</v>
      </c>
      <c r="T9" s="27">
        <v>9.15</v>
      </c>
      <c r="U9" s="26">
        <v>13.72</v>
      </c>
      <c r="V9" s="25">
        <v>7.22</v>
      </c>
      <c r="W9" s="27">
        <v>8.0500000000000007</v>
      </c>
      <c r="X9" s="27">
        <v>11.97</v>
      </c>
      <c r="Y9" s="26">
        <v>17.96</v>
      </c>
    </row>
    <row r="10" spans="1:44" ht="15.75" x14ac:dyDescent="0.25">
      <c r="A10" s="87" t="s">
        <v>14</v>
      </c>
      <c r="B10" s="88"/>
      <c r="C10" s="29">
        <v>9.31</v>
      </c>
      <c r="D10" s="30">
        <v>16.8</v>
      </c>
      <c r="E10" s="31">
        <v>25.2</v>
      </c>
      <c r="F10" s="30">
        <v>12.78</v>
      </c>
      <c r="G10" s="30">
        <v>19.46</v>
      </c>
      <c r="H10" s="32">
        <v>22.87</v>
      </c>
      <c r="I10" s="31">
        <v>34.299999999999997</v>
      </c>
      <c r="J10" s="30">
        <v>16.239999999999998</v>
      </c>
      <c r="K10" s="32">
        <v>24.63</v>
      </c>
      <c r="L10" s="32">
        <v>28.93</v>
      </c>
      <c r="M10" s="31">
        <v>43.4</v>
      </c>
      <c r="N10" s="30">
        <v>19.7</v>
      </c>
      <c r="O10" s="32">
        <v>29.8</v>
      </c>
      <c r="P10" s="32">
        <v>35</v>
      </c>
      <c r="Q10" s="31">
        <v>52.5</v>
      </c>
      <c r="R10" s="33">
        <v>22.9</v>
      </c>
      <c r="S10" s="32">
        <v>34.5</v>
      </c>
      <c r="T10" s="32">
        <v>40.53</v>
      </c>
      <c r="U10" s="31">
        <v>60.77</v>
      </c>
      <c r="V10" s="30">
        <v>29.3</v>
      </c>
      <c r="W10" s="32">
        <v>43.9</v>
      </c>
      <c r="X10" s="32">
        <v>51.6</v>
      </c>
      <c r="Y10" s="31">
        <v>77.3</v>
      </c>
    </row>
    <row r="11" spans="1:44" ht="16.5" thickBot="1" x14ac:dyDescent="0.3">
      <c r="A11" s="82" t="s">
        <v>15</v>
      </c>
      <c r="B11" s="86"/>
      <c r="C11" s="34">
        <v>1.89</v>
      </c>
      <c r="D11" s="35">
        <v>3.7</v>
      </c>
      <c r="E11" s="36">
        <v>5.4</v>
      </c>
      <c r="F11" s="35">
        <v>2.34</v>
      </c>
      <c r="G11" s="35">
        <v>4.67</v>
      </c>
      <c r="H11" s="37">
        <v>4.67</v>
      </c>
      <c r="I11" s="36">
        <v>6.87</v>
      </c>
      <c r="J11" s="35">
        <v>2.8</v>
      </c>
      <c r="K11" s="37">
        <v>5.63</v>
      </c>
      <c r="L11" s="37">
        <v>5.63</v>
      </c>
      <c r="M11" s="36">
        <v>8.33</v>
      </c>
      <c r="N11" s="35">
        <v>3.25</v>
      </c>
      <c r="O11" s="37">
        <v>6.6</v>
      </c>
      <c r="P11" s="37">
        <v>6.6</v>
      </c>
      <c r="Q11" s="36">
        <v>9.8000000000000007</v>
      </c>
      <c r="R11" s="38">
        <v>3.77</v>
      </c>
      <c r="S11" s="37">
        <v>7.63</v>
      </c>
      <c r="T11" s="37">
        <v>7.63</v>
      </c>
      <c r="U11" s="36">
        <v>11.37</v>
      </c>
      <c r="V11" s="35">
        <v>4.8</v>
      </c>
      <c r="W11" s="37">
        <v>9.6999999999999993</v>
      </c>
      <c r="X11" s="37">
        <v>9.6999999999999993</v>
      </c>
      <c r="Y11" s="36">
        <v>14.5</v>
      </c>
    </row>
    <row r="12" spans="1:44" ht="15.75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10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</row>
    <row r="13" spans="1:44" ht="21" x14ac:dyDescent="0.35">
      <c r="A13" s="9" t="s">
        <v>33</v>
      </c>
      <c r="B13" s="9"/>
      <c r="C13" s="9"/>
      <c r="D13" s="9"/>
      <c r="E13" s="9"/>
      <c r="F13" s="9"/>
      <c r="G13" s="9"/>
      <c r="H13" s="9"/>
      <c r="I13" s="9"/>
      <c r="M13" s="9" t="s">
        <v>25</v>
      </c>
      <c r="N13" s="9"/>
      <c r="O13" s="9"/>
      <c r="P13" s="55"/>
      <c r="Q13" s="9"/>
      <c r="R13" s="9"/>
      <c r="X13" s="8"/>
      <c r="Y13" s="8"/>
      <c r="Z13" s="8"/>
      <c r="AA13" s="8"/>
    </row>
    <row r="14" spans="1:44" ht="21" x14ac:dyDescent="0.35">
      <c r="A14" s="39" t="s">
        <v>23</v>
      </c>
      <c r="B14" s="39"/>
      <c r="C14" s="39"/>
      <c r="D14" s="39"/>
      <c r="E14" s="40" t="s">
        <v>19</v>
      </c>
      <c r="F14" s="40"/>
      <c r="G14" s="40"/>
      <c r="H14" s="40"/>
      <c r="I14" s="40"/>
      <c r="M14" s="39" t="s">
        <v>23</v>
      </c>
      <c r="N14" s="40"/>
      <c r="O14" s="1"/>
      <c r="P14" s="1"/>
      <c r="Q14" s="56"/>
      <c r="R14" s="1"/>
      <c r="X14" s="1"/>
      <c r="Y14" s="1"/>
      <c r="Z14" s="1"/>
      <c r="AA14" s="1"/>
    </row>
    <row r="15" spans="1:44" ht="15.75" x14ac:dyDescent="0.25">
      <c r="A15" s="46" t="s">
        <v>16</v>
      </c>
      <c r="B15" s="46"/>
      <c r="C15" s="61">
        <v>75</v>
      </c>
      <c r="D15" s="41" t="s">
        <v>8</v>
      </c>
      <c r="E15" s="51" t="s">
        <v>20</v>
      </c>
      <c r="F15" s="51"/>
      <c r="G15" s="51"/>
      <c r="H15" s="54" t="s">
        <v>24</v>
      </c>
      <c r="I15" s="51"/>
      <c r="J15" s="46" t="s">
        <v>16</v>
      </c>
      <c r="M15" s="42">
        <v>75</v>
      </c>
      <c r="N15" s="60">
        <v>60</v>
      </c>
      <c r="O15" s="1"/>
      <c r="P15" s="1"/>
      <c r="Q15" s="1"/>
      <c r="R15" s="1"/>
      <c r="X15" s="1"/>
      <c r="Y15" s="1"/>
      <c r="Z15" s="1"/>
      <c r="AA15" s="1"/>
    </row>
    <row r="16" spans="1:44" ht="15.75" x14ac:dyDescent="0.25">
      <c r="A16" s="46" t="s">
        <v>17</v>
      </c>
      <c r="B16" s="46"/>
      <c r="C16" s="61">
        <v>65</v>
      </c>
      <c r="D16" s="41" t="s">
        <v>8</v>
      </c>
      <c r="E16" s="51" t="s">
        <v>21</v>
      </c>
      <c r="F16" s="51"/>
      <c r="G16" s="51"/>
      <c r="H16" s="54" t="s">
        <v>24</v>
      </c>
      <c r="I16" s="51"/>
      <c r="J16" s="46" t="s">
        <v>17</v>
      </c>
      <c r="M16" s="42">
        <v>65</v>
      </c>
      <c r="N16" s="60">
        <v>30</v>
      </c>
      <c r="O16" s="1"/>
      <c r="P16" s="1"/>
      <c r="Q16" s="1"/>
      <c r="R16" s="1"/>
      <c r="X16" s="1"/>
      <c r="Y16" s="1"/>
      <c r="Z16" s="1"/>
      <c r="AA16" s="1"/>
    </row>
    <row r="17" spans="1:27" ht="15.75" x14ac:dyDescent="0.25">
      <c r="A17" s="46" t="s">
        <v>18</v>
      </c>
      <c r="B17" s="46"/>
      <c r="C17" s="61">
        <v>20</v>
      </c>
      <c r="D17" s="41" t="s">
        <v>8</v>
      </c>
      <c r="E17" s="51" t="s">
        <v>22</v>
      </c>
      <c r="F17" s="51"/>
      <c r="G17" s="51"/>
      <c r="H17" s="54" t="s">
        <v>24</v>
      </c>
      <c r="I17" s="51"/>
      <c r="J17" s="46" t="s">
        <v>18</v>
      </c>
      <c r="M17" s="42">
        <v>20</v>
      </c>
      <c r="N17" s="60">
        <v>20</v>
      </c>
      <c r="O17" s="1"/>
      <c r="P17" s="1"/>
      <c r="Q17" s="1"/>
      <c r="R17" s="1"/>
      <c r="X17" s="1"/>
      <c r="Y17" s="1"/>
      <c r="Z17" s="1"/>
      <c r="AA17" s="1"/>
    </row>
    <row r="18" spans="1:27" ht="15.75" x14ac:dyDescent="0.25">
      <c r="A18" s="47" t="s">
        <v>9</v>
      </c>
      <c r="B18" s="62"/>
      <c r="C18" s="71">
        <f>(AVERAGE(C15:C16))-C17</f>
        <v>50</v>
      </c>
      <c r="D18"/>
      <c r="E18" s="64"/>
      <c r="F18" s="65"/>
      <c r="G18" s="65"/>
      <c r="H18" s="66"/>
      <c r="I18" s="66"/>
      <c r="J18" s="67" t="s">
        <v>9</v>
      </c>
      <c r="K18" s="68"/>
      <c r="L18" s="68"/>
      <c r="M18" s="72">
        <f>(M15-M16)/LN((M15-M17)/(M16-M17))</f>
        <v>49.83288654563971</v>
      </c>
      <c r="N18" s="73">
        <f>(N15-N16)/LN((N15-N17)/(N16-N17))</f>
        <v>21.64042561333445</v>
      </c>
      <c r="O18" s="1"/>
      <c r="P18" s="1"/>
      <c r="Q18" s="1"/>
      <c r="R18" s="1"/>
      <c r="X18" s="1"/>
      <c r="Y18" s="1"/>
      <c r="Z18" s="1"/>
      <c r="AA18" s="1"/>
    </row>
    <row r="19" spans="1:27" ht="15.75" x14ac:dyDescent="0.25">
      <c r="A19" s="62" t="s">
        <v>28</v>
      </c>
      <c r="B19" s="62"/>
      <c r="C19" s="63">
        <f>(((C15-C16)/(C15-C17))*1)</f>
        <v>0.18181818181818182</v>
      </c>
      <c r="D19"/>
      <c r="E19" s="64"/>
      <c r="F19" s="65"/>
      <c r="G19" s="65"/>
      <c r="H19" s="66"/>
      <c r="I19" s="66"/>
      <c r="J19" s="67" t="s">
        <v>28</v>
      </c>
      <c r="K19" s="68"/>
      <c r="L19" s="68"/>
      <c r="M19" s="69"/>
      <c r="N19" s="70">
        <f>((N15-N16)/(N15-N17)*1)</f>
        <v>0.75</v>
      </c>
      <c r="O19" s="1"/>
      <c r="P19" s="1"/>
      <c r="Q19" s="1"/>
      <c r="R19" s="1"/>
      <c r="X19" s="1"/>
      <c r="Y19" s="1"/>
      <c r="Z19" s="1"/>
      <c r="AA19" s="1"/>
    </row>
    <row r="20" spans="1:27" ht="15.75" x14ac:dyDescent="0.25">
      <c r="A20" s="8"/>
      <c r="B20" s="8"/>
      <c r="C20" s="8"/>
    </row>
    <row r="21" spans="1:27" ht="15.75" x14ac:dyDescent="0.25">
      <c r="A21" s="74" t="s">
        <v>29</v>
      </c>
      <c r="B21" s="75"/>
      <c r="C21" s="75"/>
      <c r="D21" s="76"/>
      <c r="E21" s="76"/>
      <c r="F21" s="76"/>
      <c r="G21" s="76"/>
      <c r="H21" s="76"/>
      <c r="I21" s="76"/>
      <c r="J21" s="76"/>
    </row>
    <row r="22" spans="1:27" ht="15.75" x14ac:dyDescent="0.25">
      <c r="A22" s="74" t="s">
        <v>30</v>
      </c>
      <c r="B22" s="75"/>
      <c r="C22" s="75"/>
      <c r="D22" s="76"/>
      <c r="E22" s="76"/>
      <c r="F22" s="76"/>
      <c r="G22" s="76"/>
      <c r="H22" s="76"/>
      <c r="I22" s="76"/>
      <c r="J22" s="76"/>
    </row>
    <row r="23" spans="1:27" ht="15.75" x14ac:dyDescent="0.25">
      <c r="A23" s="74" t="s">
        <v>31</v>
      </c>
      <c r="B23" s="75"/>
      <c r="C23" s="75"/>
      <c r="D23" s="76"/>
      <c r="E23" s="76"/>
      <c r="F23" s="76"/>
      <c r="G23" s="76"/>
      <c r="H23" s="76"/>
      <c r="I23" s="76"/>
      <c r="J23" s="76"/>
    </row>
    <row r="24" spans="1:27" ht="15.75" x14ac:dyDescent="0.25">
      <c r="A24" s="74" t="s">
        <v>32</v>
      </c>
      <c r="B24" s="75"/>
      <c r="C24" s="75"/>
      <c r="D24" s="76"/>
      <c r="E24" s="76"/>
      <c r="F24" s="76"/>
      <c r="G24" s="76"/>
      <c r="H24" s="76"/>
      <c r="I24" s="76"/>
      <c r="J24" s="76"/>
    </row>
    <row r="25" spans="1:27" ht="15.75" x14ac:dyDescent="0.25">
      <c r="A25" s="59"/>
      <c r="B25" s="8"/>
      <c r="C25" s="8"/>
    </row>
    <row r="26" spans="1:27" ht="21" x14ac:dyDescent="0.35">
      <c r="A26" s="8"/>
      <c r="B26" s="9" t="s">
        <v>27</v>
      </c>
      <c r="C26" s="8"/>
    </row>
    <row r="27" spans="1:27" ht="15.75" x14ac:dyDescent="0.25">
      <c r="A27" s="48"/>
      <c r="B27" s="49" t="s">
        <v>11</v>
      </c>
      <c r="C27" s="82" t="s">
        <v>1</v>
      </c>
      <c r="D27" s="86"/>
      <c r="E27" s="83"/>
      <c r="F27" s="82" t="s">
        <v>2</v>
      </c>
      <c r="G27" s="86"/>
      <c r="H27" s="86"/>
      <c r="I27" s="83"/>
      <c r="J27" s="82" t="s">
        <v>3</v>
      </c>
      <c r="K27" s="86"/>
      <c r="L27" s="86"/>
      <c r="M27" s="83"/>
      <c r="N27" s="82" t="s">
        <v>4</v>
      </c>
      <c r="O27" s="86"/>
      <c r="P27" s="86"/>
      <c r="Q27" s="83"/>
      <c r="R27" s="82" t="s">
        <v>5</v>
      </c>
      <c r="S27" s="86"/>
      <c r="T27" s="86"/>
      <c r="U27" s="83"/>
      <c r="V27" s="82" t="s">
        <v>6</v>
      </c>
      <c r="W27" s="86"/>
      <c r="X27" s="86"/>
      <c r="Y27" s="83"/>
    </row>
    <row r="28" spans="1:27" ht="15.75" x14ac:dyDescent="0.25">
      <c r="A28" s="48"/>
      <c r="B28" s="50" t="s">
        <v>7</v>
      </c>
      <c r="C28" s="53">
        <v>11</v>
      </c>
      <c r="D28" s="11">
        <v>22</v>
      </c>
      <c r="E28" s="11">
        <v>33</v>
      </c>
      <c r="F28" s="11">
        <v>11</v>
      </c>
      <c r="G28" s="11">
        <v>21</v>
      </c>
      <c r="H28" s="11">
        <v>22</v>
      </c>
      <c r="I28" s="11">
        <v>33</v>
      </c>
      <c r="J28" s="11">
        <v>11</v>
      </c>
      <c r="K28" s="11">
        <v>21</v>
      </c>
      <c r="L28" s="11">
        <v>22</v>
      </c>
      <c r="M28" s="11">
        <v>33</v>
      </c>
      <c r="N28" s="11">
        <v>11</v>
      </c>
      <c r="O28" s="11">
        <v>21</v>
      </c>
      <c r="P28" s="11">
        <v>22</v>
      </c>
      <c r="Q28" s="11">
        <v>33</v>
      </c>
      <c r="R28" s="11">
        <v>11</v>
      </c>
      <c r="S28" s="11">
        <v>21</v>
      </c>
      <c r="T28" s="11">
        <v>22</v>
      </c>
      <c r="U28" s="11">
        <v>33</v>
      </c>
      <c r="V28" s="11">
        <v>11</v>
      </c>
      <c r="W28" s="11">
        <v>21</v>
      </c>
      <c r="X28" s="11">
        <v>22</v>
      </c>
      <c r="Y28" s="11">
        <v>33</v>
      </c>
    </row>
    <row r="29" spans="1:27" ht="16.5" thickBot="1" x14ac:dyDescent="0.3">
      <c r="B29" s="43"/>
      <c r="C29" s="92"/>
      <c r="D29" s="93"/>
      <c r="E29" s="94"/>
      <c r="F29" s="95"/>
      <c r="G29" s="96"/>
      <c r="H29" s="96"/>
      <c r="I29" s="97"/>
      <c r="J29" s="95"/>
      <c r="K29" s="96"/>
      <c r="L29" s="96"/>
      <c r="M29" s="97"/>
      <c r="N29" s="95"/>
      <c r="O29" s="96"/>
      <c r="P29" s="96"/>
      <c r="Q29" s="97"/>
      <c r="R29" s="89"/>
      <c r="S29" s="90"/>
      <c r="T29" s="90"/>
      <c r="U29" s="91"/>
      <c r="V29" s="89"/>
      <c r="W29" s="90"/>
      <c r="X29" s="90"/>
      <c r="Y29" s="91"/>
    </row>
    <row r="30" spans="1:27" ht="15.75" x14ac:dyDescent="0.25">
      <c r="B30" s="45">
        <v>400</v>
      </c>
      <c r="C30" s="77">
        <f t="shared" ref="C30:K43" si="0">ROUND((($C$18/50)^C$8)*(C$7/1000*$B30),0)</f>
        <v>204</v>
      </c>
      <c r="D30" s="99"/>
      <c r="E30" s="78">
        <f t="shared" si="0"/>
        <v>540</v>
      </c>
      <c r="F30" s="77">
        <f t="shared" si="0"/>
        <v>270</v>
      </c>
      <c r="G30" s="78">
        <f t="shared" si="0"/>
        <v>382</v>
      </c>
      <c r="H30" s="77">
        <f t="shared" si="0"/>
        <v>498</v>
      </c>
      <c r="I30" s="78">
        <f t="shared" si="0"/>
        <v>684</v>
      </c>
      <c r="J30" s="77">
        <f t="shared" si="0"/>
        <v>333</v>
      </c>
      <c r="K30" s="78">
        <f t="shared" si="0"/>
        <v>461</v>
      </c>
      <c r="L30" s="77">
        <f t="shared" ref="L30:Y40" si="1">ROUND((($C$18/50)^L$8)*(L$7/1000*$B30),0)</f>
        <v>598</v>
      </c>
      <c r="M30" s="78">
        <f t="shared" si="1"/>
        <v>822</v>
      </c>
      <c r="N30" s="77">
        <f t="shared" si="1"/>
        <v>392</v>
      </c>
      <c r="O30" s="78">
        <f t="shared" si="1"/>
        <v>538</v>
      </c>
      <c r="P30" s="77">
        <f t="shared" si="1"/>
        <v>693</v>
      </c>
      <c r="Q30" s="78">
        <f t="shared" si="1"/>
        <v>956</v>
      </c>
      <c r="R30" s="77">
        <f t="shared" si="1"/>
        <v>447</v>
      </c>
      <c r="S30" s="78">
        <f t="shared" si="1"/>
        <v>612</v>
      </c>
      <c r="T30" s="77">
        <f t="shared" si="1"/>
        <v>784</v>
      </c>
      <c r="U30" s="78">
        <f t="shared" si="1"/>
        <v>1085</v>
      </c>
      <c r="V30" s="77">
        <f t="shared" si="1"/>
        <v>544</v>
      </c>
      <c r="W30" s="78">
        <f t="shared" si="1"/>
        <v>753</v>
      </c>
      <c r="X30" s="77">
        <f t="shared" si="1"/>
        <v>958</v>
      </c>
      <c r="Y30" s="78">
        <f t="shared" si="1"/>
        <v>1334</v>
      </c>
    </row>
    <row r="31" spans="1:27" ht="15.75" x14ac:dyDescent="0.25">
      <c r="B31" s="44">
        <v>500</v>
      </c>
      <c r="C31" s="79">
        <f t="shared" si="0"/>
        <v>255</v>
      </c>
      <c r="D31" s="79">
        <f t="shared" si="0"/>
        <v>491</v>
      </c>
      <c r="E31" s="80">
        <f t="shared" si="0"/>
        <v>675</v>
      </c>
      <c r="F31" s="79">
        <f t="shared" si="0"/>
        <v>338</v>
      </c>
      <c r="G31" s="80">
        <f t="shared" si="0"/>
        <v>477</v>
      </c>
      <c r="H31" s="79">
        <f t="shared" si="0"/>
        <v>623</v>
      </c>
      <c r="I31" s="80">
        <f t="shared" si="0"/>
        <v>856</v>
      </c>
      <c r="J31" s="79">
        <f t="shared" si="0"/>
        <v>417</v>
      </c>
      <c r="K31" s="80">
        <f t="shared" si="0"/>
        <v>577</v>
      </c>
      <c r="L31" s="79">
        <f t="shared" si="1"/>
        <v>747</v>
      </c>
      <c r="M31" s="80">
        <f t="shared" si="1"/>
        <v>1028</v>
      </c>
      <c r="N31" s="79">
        <f t="shared" si="1"/>
        <v>490</v>
      </c>
      <c r="O31" s="80">
        <f t="shared" si="1"/>
        <v>673</v>
      </c>
      <c r="P31" s="79">
        <f t="shared" si="1"/>
        <v>866</v>
      </c>
      <c r="Q31" s="80">
        <f t="shared" si="1"/>
        <v>1195</v>
      </c>
      <c r="R31" s="79">
        <f t="shared" si="1"/>
        <v>559</v>
      </c>
      <c r="S31" s="80">
        <f t="shared" si="1"/>
        <v>765</v>
      </c>
      <c r="T31" s="79">
        <f t="shared" si="1"/>
        <v>981</v>
      </c>
      <c r="U31" s="80">
        <f t="shared" si="1"/>
        <v>1356</v>
      </c>
      <c r="V31" s="79">
        <f t="shared" si="1"/>
        <v>680</v>
      </c>
      <c r="W31" s="80">
        <f t="shared" si="1"/>
        <v>942</v>
      </c>
      <c r="X31" s="79">
        <f t="shared" si="1"/>
        <v>1198</v>
      </c>
      <c r="Y31" s="80">
        <f t="shared" si="1"/>
        <v>1667</v>
      </c>
    </row>
    <row r="32" spans="1:27" ht="15.75" x14ac:dyDescent="0.25">
      <c r="B32" s="45">
        <v>600</v>
      </c>
      <c r="C32" s="77">
        <f t="shared" si="0"/>
        <v>305</v>
      </c>
      <c r="D32" s="77">
        <f t="shared" si="0"/>
        <v>589</v>
      </c>
      <c r="E32" s="78">
        <f t="shared" si="0"/>
        <v>809</v>
      </c>
      <c r="F32" s="77">
        <f t="shared" si="0"/>
        <v>406</v>
      </c>
      <c r="G32" s="78">
        <f t="shared" si="0"/>
        <v>572</v>
      </c>
      <c r="H32" s="77">
        <f t="shared" si="0"/>
        <v>747</v>
      </c>
      <c r="I32" s="78">
        <f t="shared" si="0"/>
        <v>1027</v>
      </c>
      <c r="J32" s="77">
        <f t="shared" si="0"/>
        <v>500</v>
      </c>
      <c r="K32" s="78">
        <f t="shared" si="0"/>
        <v>692</v>
      </c>
      <c r="L32" s="77">
        <f t="shared" si="1"/>
        <v>896</v>
      </c>
      <c r="M32" s="78">
        <f t="shared" si="1"/>
        <v>1234</v>
      </c>
      <c r="N32" s="77">
        <f t="shared" si="1"/>
        <v>588</v>
      </c>
      <c r="O32" s="78">
        <f t="shared" si="1"/>
        <v>807</v>
      </c>
      <c r="P32" s="77">
        <f t="shared" si="1"/>
        <v>1039</v>
      </c>
      <c r="Q32" s="78">
        <f t="shared" si="1"/>
        <v>1433</v>
      </c>
      <c r="R32" s="77">
        <f t="shared" si="1"/>
        <v>670</v>
      </c>
      <c r="S32" s="78">
        <f t="shared" si="1"/>
        <v>918</v>
      </c>
      <c r="T32" s="77">
        <f t="shared" si="1"/>
        <v>1177</v>
      </c>
      <c r="U32" s="78">
        <f t="shared" si="1"/>
        <v>1627</v>
      </c>
      <c r="V32" s="77">
        <f t="shared" si="1"/>
        <v>816</v>
      </c>
      <c r="W32" s="78">
        <f t="shared" si="1"/>
        <v>1130</v>
      </c>
      <c r="X32" s="77">
        <f t="shared" si="1"/>
        <v>1437</v>
      </c>
      <c r="Y32" s="78">
        <f t="shared" si="1"/>
        <v>2000</v>
      </c>
    </row>
    <row r="33" spans="2:25" ht="15.75" x14ac:dyDescent="0.25">
      <c r="B33" s="44">
        <v>700</v>
      </c>
      <c r="C33" s="79">
        <f t="shared" si="0"/>
        <v>356</v>
      </c>
      <c r="D33" s="79">
        <f t="shared" si="0"/>
        <v>687</v>
      </c>
      <c r="E33" s="80">
        <f t="shared" si="0"/>
        <v>944</v>
      </c>
      <c r="F33" s="79">
        <f t="shared" si="0"/>
        <v>473</v>
      </c>
      <c r="G33" s="80">
        <f t="shared" si="0"/>
        <v>668</v>
      </c>
      <c r="H33" s="79">
        <f t="shared" si="0"/>
        <v>872</v>
      </c>
      <c r="I33" s="80">
        <f t="shared" si="0"/>
        <v>1198</v>
      </c>
      <c r="J33" s="79">
        <f t="shared" si="0"/>
        <v>583</v>
      </c>
      <c r="K33" s="80">
        <f t="shared" si="0"/>
        <v>807</v>
      </c>
      <c r="L33" s="79">
        <f t="shared" si="1"/>
        <v>1046</v>
      </c>
      <c r="M33" s="80">
        <f t="shared" si="1"/>
        <v>1439</v>
      </c>
      <c r="N33" s="79">
        <f t="shared" si="1"/>
        <v>686</v>
      </c>
      <c r="O33" s="80">
        <f t="shared" si="1"/>
        <v>942</v>
      </c>
      <c r="P33" s="79">
        <f t="shared" si="1"/>
        <v>1212</v>
      </c>
      <c r="Q33" s="80">
        <f t="shared" si="1"/>
        <v>1672</v>
      </c>
      <c r="R33" s="79">
        <f t="shared" si="1"/>
        <v>782</v>
      </c>
      <c r="S33" s="80">
        <f t="shared" si="1"/>
        <v>1071</v>
      </c>
      <c r="T33" s="79">
        <f t="shared" si="1"/>
        <v>1373</v>
      </c>
      <c r="U33" s="80">
        <f t="shared" si="1"/>
        <v>1898</v>
      </c>
      <c r="V33" s="79">
        <f t="shared" si="1"/>
        <v>952</v>
      </c>
      <c r="W33" s="80">
        <f t="shared" si="1"/>
        <v>1318</v>
      </c>
      <c r="X33" s="79">
        <f t="shared" si="1"/>
        <v>1677</v>
      </c>
      <c r="Y33" s="80">
        <f t="shared" si="1"/>
        <v>2334</v>
      </c>
    </row>
    <row r="34" spans="2:25" ht="15.75" x14ac:dyDescent="0.25">
      <c r="B34" s="45">
        <v>800</v>
      </c>
      <c r="C34" s="77">
        <f t="shared" si="0"/>
        <v>407</v>
      </c>
      <c r="D34" s="77">
        <f t="shared" si="0"/>
        <v>786</v>
      </c>
      <c r="E34" s="78">
        <f t="shared" si="0"/>
        <v>1079</v>
      </c>
      <c r="F34" s="77">
        <f t="shared" si="0"/>
        <v>541</v>
      </c>
      <c r="G34" s="78">
        <f t="shared" si="0"/>
        <v>763</v>
      </c>
      <c r="H34" s="77">
        <f t="shared" si="0"/>
        <v>996</v>
      </c>
      <c r="I34" s="78">
        <f t="shared" si="0"/>
        <v>1369</v>
      </c>
      <c r="J34" s="77">
        <f t="shared" si="0"/>
        <v>666</v>
      </c>
      <c r="K34" s="78">
        <f t="shared" si="0"/>
        <v>922</v>
      </c>
      <c r="L34" s="77">
        <f t="shared" si="1"/>
        <v>1195</v>
      </c>
      <c r="M34" s="78">
        <f t="shared" si="1"/>
        <v>1645</v>
      </c>
      <c r="N34" s="77">
        <f t="shared" si="1"/>
        <v>784</v>
      </c>
      <c r="O34" s="78">
        <f t="shared" si="1"/>
        <v>1076</v>
      </c>
      <c r="P34" s="77">
        <f t="shared" si="1"/>
        <v>1386</v>
      </c>
      <c r="Q34" s="78">
        <f t="shared" si="1"/>
        <v>1911</v>
      </c>
      <c r="R34" s="77">
        <f t="shared" si="1"/>
        <v>894</v>
      </c>
      <c r="S34" s="78">
        <f t="shared" si="1"/>
        <v>1224</v>
      </c>
      <c r="T34" s="77">
        <f t="shared" si="1"/>
        <v>1569</v>
      </c>
      <c r="U34" s="78">
        <f t="shared" si="1"/>
        <v>2170</v>
      </c>
      <c r="V34" s="77">
        <f t="shared" si="1"/>
        <v>1088</v>
      </c>
      <c r="W34" s="78">
        <f t="shared" si="1"/>
        <v>1506</v>
      </c>
      <c r="X34" s="77">
        <f t="shared" si="1"/>
        <v>1916</v>
      </c>
      <c r="Y34" s="78">
        <f t="shared" si="1"/>
        <v>2667</v>
      </c>
    </row>
    <row r="35" spans="2:25" ht="15.75" x14ac:dyDescent="0.25">
      <c r="B35" s="44">
        <v>900</v>
      </c>
      <c r="C35" s="79">
        <f t="shared" si="0"/>
        <v>458</v>
      </c>
      <c r="D35" s="79">
        <f t="shared" si="0"/>
        <v>884</v>
      </c>
      <c r="E35" s="80">
        <f t="shared" si="0"/>
        <v>1214</v>
      </c>
      <c r="F35" s="79">
        <f t="shared" si="0"/>
        <v>608</v>
      </c>
      <c r="G35" s="80">
        <f t="shared" si="0"/>
        <v>859</v>
      </c>
      <c r="H35" s="79">
        <f t="shared" si="0"/>
        <v>1121</v>
      </c>
      <c r="I35" s="80">
        <f t="shared" si="0"/>
        <v>1540</v>
      </c>
      <c r="J35" s="79">
        <f t="shared" si="0"/>
        <v>750</v>
      </c>
      <c r="K35" s="80">
        <f t="shared" si="0"/>
        <v>1038</v>
      </c>
      <c r="L35" s="79">
        <f t="shared" si="1"/>
        <v>1345</v>
      </c>
      <c r="M35" s="80">
        <f t="shared" si="1"/>
        <v>1850</v>
      </c>
      <c r="N35" s="79">
        <f t="shared" si="1"/>
        <v>882</v>
      </c>
      <c r="O35" s="80">
        <f t="shared" si="1"/>
        <v>1211</v>
      </c>
      <c r="P35" s="79">
        <f t="shared" si="1"/>
        <v>1559</v>
      </c>
      <c r="Q35" s="80">
        <f t="shared" si="1"/>
        <v>2150</v>
      </c>
      <c r="R35" s="79">
        <f t="shared" si="1"/>
        <v>1005</v>
      </c>
      <c r="S35" s="80">
        <f t="shared" si="1"/>
        <v>1377</v>
      </c>
      <c r="T35" s="79">
        <f t="shared" si="1"/>
        <v>1765</v>
      </c>
      <c r="U35" s="80">
        <f t="shared" si="1"/>
        <v>2441</v>
      </c>
      <c r="V35" s="79">
        <f t="shared" si="1"/>
        <v>1224</v>
      </c>
      <c r="W35" s="80">
        <f t="shared" si="1"/>
        <v>1695</v>
      </c>
      <c r="X35" s="79">
        <f t="shared" si="1"/>
        <v>2156</v>
      </c>
      <c r="Y35" s="80">
        <f t="shared" si="1"/>
        <v>3001</v>
      </c>
    </row>
    <row r="36" spans="2:25" ht="15.75" x14ac:dyDescent="0.25">
      <c r="B36" s="45">
        <v>1000</v>
      </c>
      <c r="C36" s="77">
        <f t="shared" si="0"/>
        <v>509</v>
      </c>
      <c r="D36" s="77">
        <f t="shared" si="0"/>
        <v>982</v>
      </c>
      <c r="E36" s="78">
        <f t="shared" si="0"/>
        <v>1349</v>
      </c>
      <c r="F36" s="77">
        <f t="shared" si="0"/>
        <v>676</v>
      </c>
      <c r="G36" s="78">
        <f t="shared" si="0"/>
        <v>954</v>
      </c>
      <c r="H36" s="77">
        <f t="shared" si="0"/>
        <v>1245</v>
      </c>
      <c r="I36" s="78">
        <f t="shared" si="0"/>
        <v>1711</v>
      </c>
      <c r="J36" s="77">
        <f t="shared" si="0"/>
        <v>833</v>
      </c>
      <c r="K36" s="78">
        <f t="shared" si="0"/>
        <v>1153</v>
      </c>
      <c r="L36" s="77">
        <f t="shared" si="1"/>
        <v>1494</v>
      </c>
      <c r="M36" s="78">
        <f t="shared" si="1"/>
        <v>2056</v>
      </c>
      <c r="N36" s="77">
        <f t="shared" si="1"/>
        <v>980</v>
      </c>
      <c r="O36" s="78">
        <f t="shared" si="1"/>
        <v>1345</v>
      </c>
      <c r="P36" s="77">
        <f t="shared" si="1"/>
        <v>1732</v>
      </c>
      <c r="Q36" s="78">
        <f t="shared" si="1"/>
        <v>2389</v>
      </c>
      <c r="R36" s="77">
        <f t="shared" si="1"/>
        <v>1117</v>
      </c>
      <c r="S36" s="78">
        <f t="shared" si="1"/>
        <v>1530</v>
      </c>
      <c r="T36" s="77">
        <f t="shared" si="1"/>
        <v>1961</v>
      </c>
      <c r="U36" s="78">
        <f t="shared" si="1"/>
        <v>2712</v>
      </c>
      <c r="V36" s="77">
        <f t="shared" si="1"/>
        <v>1360</v>
      </c>
      <c r="W36" s="78">
        <f t="shared" si="1"/>
        <v>1883</v>
      </c>
      <c r="X36" s="77">
        <f t="shared" si="1"/>
        <v>2395</v>
      </c>
      <c r="Y36" s="78">
        <f t="shared" si="1"/>
        <v>3334</v>
      </c>
    </row>
    <row r="37" spans="2:25" ht="15.75" x14ac:dyDescent="0.25">
      <c r="B37" s="44">
        <v>1100</v>
      </c>
      <c r="C37" s="79">
        <f t="shared" si="0"/>
        <v>560</v>
      </c>
      <c r="D37" s="79">
        <f t="shared" si="0"/>
        <v>1080</v>
      </c>
      <c r="E37" s="80">
        <f t="shared" si="0"/>
        <v>1484</v>
      </c>
      <c r="F37" s="79">
        <f t="shared" si="0"/>
        <v>744</v>
      </c>
      <c r="G37" s="80">
        <f t="shared" si="0"/>
        <v>1049</v>
      </c>
      <c r="H37" s="79">
        <f t="shared" si="0"/>
        <v>1370</v>
      </c>
      <c r="I37" s="80">
        <f t="shared" si="0"/>
        <v>1882</v>
      </c>
      <c r="J37" s="79">
        <f t="shared" si="0"/>
        <v>916</v>
      </c>
      <c r="K37" s="80">
        <f t="shared" si="0"/>
        <v>1268</v>
      </c>
      <c r="L37" s="79">
        <f t="shared" si="1"/>
        <v>1643</v>
      </c>
      <c r="M37" s="80">
        <f t="shared" si="1"/>
        <v>2262</v>
      </c>
      <c r="N37" s="79">
        <f t="shared" si="1"/>
        <v>1078</v>
      </c>
      <c r="O37" s="80">
        <f t="shared" si="1"/>
        <v>1480</v>
      </c>
      <c r="P37" s="79">
        <f t="shared" si="1"/>
        <v>1905</v>
      </c>
      <c r="Q37" s="80">
        <f t="shared" si="1"/>
        <v>2628</v>
      </c>
      <c r="R37" s="79">
        <f t="shared" si="1"/>
        <v>1229</v>
      </c>
      <c r="S37" s="80">
        <f t="shared" si="1"/>
        <v>1683</v>
      </c>
      <c r="T37" s="79">
        <f t="shared" si="1"/>
        <v>2157</v>
      </c>
      <c r="U37" s="80">
        <f t="shared" si="1"/>
        <v>2983</v>
      </c>
      <c r="V37" s="79">
        <f t="shared" si="1"/>
        <v>1496</v>
      </c>
      <c r="W37" s="80">
        <f t="shared" si="1"/>
        <v>2071</v>
      </c>
      <c r="X37" s="79">
        <f t="shared" si="1"/>
        <v>2635</v>
      </c>
      <c r="Y37" s="80">
        <f t="shared" si="1"/>
        <v>3667</v>
      </c>
    </row>
    <row r="38" spans="2:25" ht="15.75" x14ac:dyDescent="0.25">
      <c r="B38" s="45">
        <v>1200</v>
      </c>
      <c r="C38" s="77">
        <f t="shared" si="0"/>
        <v>611</v>
      </c>
      <c r="D38" s="77">
        <f t="shared" si="0"/>
        <v>1178</v>
      </c>
      <c r="E38" s="78">
        <f t="shared" si="0"/>
        <v>1619</v>
      </c>
      <c r="F38" s="77">
        <f t="shared" si="0"/>
        <v>811</v>
      </c>
      <c r="G38" s="78">
        <f t="shared" si="0"/>
        <v>1145</v>
      </c>
      <c r="H38" s="77">
        <f t="shared" si="0"/>
        <v>1494</v>
      </c>
      <c r="I38" s="78">
        <f t="shared" si="0"/>
        <v>2053</v>
      </c>
      <c r="J38" s="77">
        <f t="shared" si="0"/>
        <v>1000</v>
      </c>
      <c r="K38" s="78">
        <f t="shared" si="0"/>
        <v>1384</v>
      </c>
      <c r="L38" s="77">
        <f t="shared" si="1"/>
        <v>1793</v>
      </c>
      <c r="M38" s="78">
        <f t="shared" si="1"/>
        <v>2467</v>
      </c>
      <c r="N38" s="77">
        <f t="shared" si="1"/>
        <v>1176</v>
      </c>
      <c r="O38" s="78">
        <f t="shared" si="1"/>
        <v>1614</v>
      </c>
      <c r="P38" s="77">
        <f t="shared" si="1"/>
        <v>2078</v>
      </c>
      <c r="Q38" s="78">
        <f t="shared" si="1"/>
        <v>2867</v>
      </c>
      <c r="R38" s="77">
        <f t="shared" si="1"/>
        <v>1340</v>
      </c>
      <c r="S38" s="78">
        <f t="shared" si="1"/>
        <v>1836</v>
      </c>
      <c r="T38" s="77">
        <f t="shared" si="1"/>
        <v>2353</v>
      </c>
      <c r="U38" s="78">
        <f t="shared" si="1"/>
        <v>3254</v>
      </c>
      <c r="V38" s="77">
        <f t="shared" si="1"/>
        <v>1632</v>
      </c>
      <c r="W38" s="78">
        <f t="shared" si="1"/>
        <v>2260</v>
      </c>
      <c r="X38" s="77">
        <f t="shared" si="1"/>
        <v>2874</v>
      </c>
      <c r="Y38" s="78">
        <f t="shared" si="1"/>
        <v>4001</v>
      </c>
    </row>
    <row r="39" spans="2:25" ht="15.75" x14ac:dyDescent="0.25">
      <c r="B39" s="44">
        <v>1300</v>
      </c>
      <c r="C39" s="79">
        <f t="shared" si="0"/>
        <v>662</v>
      </c>
      <c r="D39" s="79">
        <f t="shared" si="0"/>
        <v>1277</v>
      </c>
      <c r="E39" s="99"/>
      <c r="F39" s="100"/>
      <c r="G39" s="101"/>
      <c r="H39" s="79">
        <f t="shared" si="0"/>
        <v>1619</v>
      </c>
      <c r="I39" s="80">
        <f t="shared" si="0"/>
        <v>2224</v>
      </c>
      <c r="J39" s="100"/>
      <c r="K39" s="101"/>
      <c r="L39" s="79">
        <f t="shared" si="1"/>
        <v>1942</v>
      </c>
      <c r="M39" s="80">
        <f t="shared" si="1"/>
        <v>2673</v>
      </c>
      <c r="N39" s="79">
        <f t="shared" si="1"/>
        <v>1274</v>
      </c>
      <c r="O39" s="101"/>
      <c r="P39" s="79">
        <f t="shared" si="1"/>
        <v>2252</v>
      </c>
      <c r="Q39" s="80">
        <f t="shared" si="1"/>
        <v>3106</v>
      </c>
      <c r="R39" s="100"/>
      <c r="S39" s="101"/>
      <c r="T39" s="79">
        <f t="shared" si="1"/>
        <v>2549</v>
      </c>
      <c r="U39" s="101"/>
      <c r="V39" s="100"/>
      <c r="W39" s="101"/>
      <c r="X39" s="79">
        <f t="shared" si="1"/>
        <v>3114</v>
      </c>
      <c r="Y39" s="80">
        <f t="shared" si="1"/>
        <v>4334</v>
      </c>
    </row>
    <row r="40" spans="2:25" ht="15.75" x14ac:dyDescent="0.25">
      <c r="B40" s="45">
        <v>1400</v>
      </c>
      <c r="C40" s="77">
        <f t="shared" si="0"/>
        <v>713</v>
      </c>
      <c r="D40" s="77">
        <f t="shared" si="0"/>
        <v>1375</v>
      </c>
      <c r="E40" s="78">
        <f t="shared" si="0"/>
        <v>1889</v>
      </c>
      <c r="F40" s="77">
        <f t="shared" si="0"/>
        <v>946</v>
      </c>
      <c r="G40" s="78">
        <f t="shared" si="0"/>
        <v>1336</v>
      </c>
      <c r="H40" s="77">
        <f t="shared" si="0"/>
        <v>1743</v>
      </c>
      <c r="I40" s="78">
        <f t="shared" si="0"/>
        <v>2395</v>
      </c>
      <c r="J40" s="77">
        <f t="shared" si="0"/>
        <v>1166</v>
      </c>
      <c r="K40" s="78">
        <f t="shared" si="0"/>
        <v>1614</v>
      </c>
      <c r="L40" s="77">
        <f t="shared" si="1"/>
        <v>2092</v>
      </c>
      <c r="M40" s="78">
        <f t="shared" si="1"/>
        <v>2878</v>
      </c>
      <c r="N40" s="77">
        <f t="shared" si="1"/>
        <v>1372</v>
      </c>
      <c r="O40" s="78">
        <f t="shared" ref="L40:Y50" si="2">ROUND((($C$18/50)^O$8)*(O$7/1000*$B40),0)</f>
        <v>1883</v>
      </c>
      <c r="P40" s="77">
        <f t="shared" si="2"/>
        <v>2425</v>
      </c>
      <c r="Q40" s="78">
        <f t="shared" si="2"/>
        <v>3345</v>
      </c>
      <c r="R40" s="77">
        <f t="shared" si="2"/>
        <v>1564</v>
      </c>
      <c r="S40" s="78">
        <f t="shared" si="2"/>
        <v>2142</v>
      </c>
      <c r="T40" s="77">
        <f t="shared" si="2"/>
        <v>2745</v>
      </c>
      <c r="U40" s="78">
        <f t="shared" si="2"/>
        <v>3797</v>
      </c>
      <c r="V40" s="77">
        <f t="shared" si="2"/>
        <v>1904</v>
      </c>
      <c r="W40" s="78">
        <f t="shared" si="2"/>
        <v>2636</v>
      </c>
      <c r="X40" s="77">
        <f t="shared" si="2"/>
        <v>3353</v>
      </c>
      <c r="Y40" s="78">
        <f t="shared" si="2"/>
        <v>4668</v>
      </c>
    </row>
    <row r="41" spans="2:25" ht="15.75" x14ac:dyDescent="0.25">
      <c r="B41" s="44">
        <v>1500</v>
      </c>
      <c r="C41" s="79">
        <f t="shared" si="0"/>
        <v>764</v>
      </c>
      <c r="D41" s="79">
        <f t="shared" si="0"/>
        <v>1473</v>
      </c>
      <c r="E41" s="99"/>
      <c r="F41" s="100"/>
      <c r="G41" s="101"/>
      <c r="H41" s="79">
        <f t="shared" si="0"/>
        <v>1868</v>
      </c>
      <c r="I41" s="80">
        <f t="shared" si="0"/>
        <v>2567</v>
      </c>
      <c r="J41" s="100"/>
      <c r="K41" s="101"/>
      <c r="L41" s="79">
        <f t="shared" si="2"/>
        <v>2241</v>
      </c>
      <c r="M41" s="80">
        <f t="shared" si="2"/>
        <v>3084</v>
      </c>
      <c r="N41" s="79">
        <f t="shared" si="2"/>
        <v>1470</v>
      </c>
      <c r="O41" s="101"/>
      <c r="P41" s="79">
        <f t="shared" si="2"/>
        <v>2598</v>
      </c>
      <c r="Q41" s="80">
        <f t="shared" si="2"/>
        <v>3584</v>
      </c>
      <c r="R41" s="100"/>
      <c r="S41" s="101"/>
      <c r="T41" s="79">
        <f t="shared" si="2"/>
        <v>2942</v>
      </c>
      <c r="U41" s="101"/>
      <c r="V41" s="100"/>
      <c r="W41" s="101"/>
      <c r="X41" s="79">
        <f t="shared" si="2"/>
        <v>3593</v>
      </c>
      <c r="Y41" s="80">
        <f t="shared" si="2"/>
        <v>5001</v>
      </c>
    </row>
    <row r="42" spans="2:25" ht="15.75" x14ac:dyDescent="0.25">
      <c r="B42" s="45">
        <v>1600</v>
      </c>
      <c r="C42" s="77">
        <f t="shared" si="0"/>
        <v>814</v>
      </c>
      <c r="D42" s="77">
        <f t="shared" si="0"/>
        <v>1571</v>
      </c>
      <c r="E42" s="78">
        <f t="shared" si="0"/>
        <v>2158</v>
      </c>
      <c r="F42" s="77">
        <f t="shared" si="0"/>
        <v>1082</v>
      </c>
      <c r="G42" s="78">
        <f t="shared" si="0"/>
        <v>1526</v>
      </c>
      <c r="H42" s="77">
        <f t="shared" si="0"/>
        <v>1992</v>
      </c>
      <c r="I42" s="78">
        <f t="shared" si="0"/>
        <v>2738</v>
      </c>
      <c r="J42" s="77">
        <f t="shared" si="0"/>
        <v>1333</v>
      </c>
      <c r="K42" s="78">
        <f t="shared" si="0"/>
        <v>1845</v>
      </c>
      <c r="L42" s="77">
        <f t="shared" si="2"/>
        <v>2390</v>
      </c>
      <c r="M42" s="78">
        <f t="shared" si="2"/>
        <v>3290</v>
      </c>
      <c r="N42" s="77">
        <f t="shared" si="2"/>
        <v>1568</v>
      </c>
      <c r="O42" s="78">
        <f t="shared" si="2"/>
        <v>2152</v>
      </c>
      <c r="P42" s="77">
        <f t="shared" si="2"/>
        <v>2771</v>
      </c>
      <c r="Q42" s="78">
        <f t="shared" si="2"/>
        <v>3822</v>
      </c>
      <c r="R42" s="77">
        <f t="shared" si="2"/>
        <v>1787</v>
      </c>
      <c r="S42" s="78">
        <f t="shared" si="2"/>
        <v>2448</v>
      </c>
      <c r="T42" s="77">
        <f t="shared" si="2"/>
        <v>3138</v>
      </c>
      <c r="U42" s="78">
        <f t="shared" si="2"/>
        <v>4339</v>
      </c>
      <c r="V42" s="77">
        <f t="shared" si="2"/>
        <v>2176</v>
      </c>
      <c r="W42" s="78">
        <f t="shared" si="2"/>
        <v>3013</v>
      </c>
      <c r="X42" s="77">
        <f t="shared" si="2"/>
        <v>3832</v>
      </c>
      <c r="Y42" s="78">
        <f t="shared" si="2"/>
        <v>5334</v>
      </c>
    </row>
    <row r="43" spans="2:25" ht="15.75" x14ac:dyDescent="0.25">
      <c r="B43" s="45">
        <v>1800</v>
      </c>
      <c r="C43" s="102">
        <f t="shared" si="0"/>
        <v>916</v>
      </c>
      <c r="D43" s="102">
        <f t="shared" si="0"/>
        <v>1768</v>
      </c>
      <c r="E43" s="103">
        <f t="shared" si="0"/>
        <v>2428</v>
      </c>
      <c r="F43" s="102">
        <f t="shared" si="0"/>
        <v>1217</v>
      </c>
      <c r="G43" s="103">
        <f t="shared" si="0"/>
        <v>1717</v>
      </c>
      <c r="H43" s="102">
        <f t="shared" si="0"/>
        <v>2241</v>
      </c>
      <c r="I43" s="103">
        <f t="shared" si="0"/>
        <v>3080</v>
      </c>
      <c r="J43" s="102">
        <f t="shared" si="0"/>
        <v>1499</v>
      </c>
      <c r="K43" s="103">
        <f t="shared" si="0"/>
        <v>2075</v>
      </c>
      <c r="L43" s="102">
        <f t="shared" si="2"/>
        <v>2689</v>
      </c>
      <c r="M43" s="103">
        <f t="shared" si="2"/>
        <v>3701</v>
      </c>
      <c r="N43" s="102">
        <f t="shared" si="2"/>
        <v>1764</v>
      </c>
      <c r="O43" s="103">
        <f t="shared" si="2"/>
        <v>2421</v>
      </c>
      <c r="P43" s="102">
        <f t="shared" si="2"/>
        <v>3118</v>
      </c>
      <c r="Q43" s="103">
        <f t="shared" si="2"/>
        <v>4300</v>
      </c>
      <c r="R43" s="102">
        <f t="shared" si="2"/>
        <v>2011</v>
      </c>
      <c r="S43" s="103">
        <f t="shared" si="2"/>
        <v>2754</v>
      </c>
      <c r="T43" s="102">
        <f t="shared" si="2"/>
        <v>3530</v>
      </c>
      <c r="U43" s="103">
        <f t="shared" si="2"/>
        <v>4882</v>
      </c>
      <c r="V43" s="100"/>
      <c r="W43" s="101"/>
      <c r="X43" s="102">
        <f t="shared" si="2"/>
        <v>4311</v>
      </c>
      <c r="Y43" s="103">
        <f t="shared" si="2"/>
        <v>6001</v>
      </c>
    </row>
    <row r="44" spans="2:25" ht="15.75" x14ac:dyDescent="0.25">
      <c r="B44" s="45">
        <v>2000</v>
      </c>
      <c r="C44" s="77">
        <f t="shared" ref="C44:K50" si="3">ROUND((($C$18/50)^C$8)*(C$7/1000*$B44),0)</f>
        <v>1018</v>
      </c>
      <c r="D44" s="77">
        <f t="shared" si="3"/>
        <v>1964</v>
      </c>
      <c r="E44" s="78">
        <f t="shared" si="3"/>
        <v>2698</v>
      </c>
      <c r="F44" s="77">
        <f t="shared" si="3"/>
        <v>1352</v>
      </c>
      <c r="G44" s="78">
        <f t="shared" si="3"/>
        <v>1908</v>
      </c>
      <c r="H44" s="77">
        <f t="shared" si="3"/>
        <v>2490</v>
      </c>
      <c r="I44" s="78">
        <f t="shared" si="3"/>
        <v>3422</v>
      </c>
      <c r="J44" s="77">
        <f t="shared" si="3"/>
        <v>1666</v>
      </c>
      <c r="K44" s="78">
        <f t="shared" si="3"/>
        <v>2306</v>
      </c>
      <c r="L44" s="77">
        <f t="shared" si="2"/>
        <v>2988</v>
      </c>
      <c r="M44" s="78">
        <f t="shared" si="2"/>
        <v>4112</v>
      </c>
      <c r="N44" s="77">
        <f t="shared" si="2"/>
        <v>1960</v>
      </c>
      <c r="O44" s="78">
        <f t="shared" si="2"/>
        <v>2690</v>
      </c>
      <c r="P44" s="77">
        <f t="shared" si="2"/>
        <v>3464</v>
      </c>
      <c r="Q44" s="78">
        <f t="shared" si="2"/>
        <v>4778</v>
      </c>
      <c r="R44" s="77">
        <f t="shared" si="2"/>
        <v>2234</v>
      </c>
      <c r="S44" s="78">
        <f t="shared" si="2"/>
        <v>3060</v>
      </c>
      <c r="T44" s="77">
        <f t="shared" si="2"/>
        <v>3922</v>
      </c>
      <c r="U44" s="78">
        <f t="shared" si="2"/>
        <v>5424</v>
      </c>
      <c r="V44" s="100"/>
      <c r="W44" s="101"/>
      <c r="X44" s="77">
        <f t="shared" si="2"/>
        <v>4790</v>
      </c>
      <c r="Y44" s="78">
        <f t="shared" si="2"/>
        <v>6668</v>
      </c>
    </row>
    <row r="45" spans="2:25" ht="15.75" x14ac:dyDescent="0.25">
      <c r="B45" s="45">
        <v>2200</v>
      </c>
      <c r="C45" s="104">
        <f t="shared" si="3"/>
        <v>1120</v>
      </c>
      <c r="D45" s="102">
        <f t="shared" si="3"/>
        <v>2160</v>
      </c>
      <c r="E45" s="103">
        <f t="shared" si="3"/>
        <v>2968</v>
      </c>
      <c r="F45" s="102">
        <f t="shared" si="3"/>
        <v>1487</v>
      </c>
      <c r="G45" s="103">
        <f t="shared" si="3"/>
        <v>2099</v>
      </c>
      <c r="H45" s="102">
        <f t="shared" si="3"/>
        <v>2739</v>
      </c>
      <c r="I45" s="103">
        <f t="shared" si="3"/>
        <v>3764</v>
      </c>
      <c r="J45" s="102">
        <f t="shared" si="3"/>
        <v>1833</v>
      </c>
      <c r="K45" s="103">
        <f t="shared" si="3"/>
        <v>2537</v>
      </c>
      <c r="L45" s="102">
        <f t="shared" si="2"/>
        <v>3287</v>
      </c>
      <c r="M45" s="103">
        <f t="shared" si="2"/>
        <v>4523</v>
      </c>
      <c r="N45" s="102">
        <f t="shared" si="2"/>
        <v>2156</v>
      </c>
      <c r="O45" s="103">
        <f t="shared" si="2"/>
        <v>2959</v>
      </c>
      <c r="P45" s="102">
        <f t="shared" si="2"/>
        <v>3810</v>
      </c>
      <c r="Q45" s="103">
        <f t="shared" si="2"/>
        <v>5256</v>
      </c>
      <c r="R45" s="100"/>
      <c r="S45" s="101"/>
      <c r="T45" s="102">
        <f t="shared" si="2"/>
        <v>4314</v>
      </c>
      <c r="U45" s="101"/>
      <c r="V45" s="100"/>
      <c r="W45" s="101"/>
      <c r="X45" s="102">
        <f t="shared" si="2"/>
        <v>5269</v>
      </c>
      <c r="Y45" s="103">
        <f t="shared" si="2"/>
        <v>7335</v>
      </c>
    </row>
    <row r="46" spans="2:25" ht="15.75" x14ac:dyDescent="0.25">
      <c r="B46" s="44">
        <v>2300</v>
      </c>
      <c r="C46" s="105">
        <f t="shared" si="3"/>
        <v>1171</v>
      </c>
      <c r="D46" s="98">
        <f t="shared" si="3"/>
        <v>2259</v>
      </c>
      <c r="E46" s="99"/>
      <c r="F46" s="100"/>
      <c r="G46" s="101"/>
      <c r="H46" s="98">
        <f t="shared" si="3"/>
        <v>2864</v>
      </c>
      <c r="I46" s="106">
        <f t="shared" si="3"/>
        <v>3935</v>
      </c>
      <c r="J46" s="100"/>
      <c r="K46" s="101"/>
      <c r="L46" s="98">
        <f t="shared" si="2"/>
        <v>3436</v>
      </c>
      <c r="M46" s="106">
        <f t="shared" si="2"/>
        <v>4729</v>
      </c>
      <c r="N46" s="98">
        <f t="shared" si="2"/>
        <v>2254</v>
      </c>
      <c r="O46" s="101"/>
      <c r="P46" s="98">
        <f t="shared" si="2"/>
        <v>3984</v>
      </c>
      <c r="Q46" s="106">
        <f t="shared" si="2"/>
        <v>5495</v>
      </c>
      <c r="R46" s="100"/>
      <c r="S46" s="101"/>
      <c r="T46" s="98">
        <f t="shared" si="2"/>
        <v>4510</v>
      </c>
      <c r="U46" s="101"/>
      <c r="V46" s="100"/>
      <c r="W46" s="101"/>
      <c r="X46" s="98">
        <f t="shared" si="2"/>
        <v>5509</v>
      </c>
      <c r="Y46" s="106">
        <f t="shared" si="2"/>
        <v>7668</v>
      </c>
    </row>
    <row r="47" spans="2:25" ht="15.75" x14ac:dyDescent="0.25">
      <c r="B47" s="45">
        <v>2400</v>
      </c>
      <c r="C47" s="102">
        <f t="shared" si="3"/>
        <v>1222</v>
      </c>
      <c r="D47" s="102">
        <f t="shared" si="3"/>
        <v>2357</v>
      </c>
      <c r="E47" s="103">
        <f t="shared" si="3"/>
        <v>3238</v>
      </c>
      <c r="F47" s="102">
        <f t="shared" si="3"/>
        <v>1622</v>
      </c>
      <c r="G47" s="103">
        <f t="shared" si="3"/>
        <v>2290</v>
      </c>
      <c r="H47" s="102">
        <f t="shared" si="3"/>
        <v>2988</v>
      </c>
      <c r="I47" s="103">
        <f t="shared" si="3"/>
        <v>4106</v>
      </c>
      <c r="J47" s="102">
        <f t="shared" si="3"/>
        <v>1999</v>
      </c>
      <c r="K47" s="103">
        <f t="shared" si="3"/>
        <v>2767</v>
      </c>
      <c r="L47" s="102">
        <f t="shared" si="2"/>
        <v>3586</v>
      </c>
      <c r="M47" s="103">
        <f t="shared" si="2"/>
        <v>4934</v>
      </c>
      <c r="N47" s="102">
        <f t="shared" si="2"/>
        <v>2352</v>
      </c>
      <c r="O47" s="103">
        <f t="shared" si="2"/>
        <v>3228</v>
      </c>
      <c r="P47" s="102">
        <f t="shared" si="2"/>
        <v>4157</v>
      </c>
      <c r="Q47" s="103">
        <f t="shared" si="2"/>
        <v>5734</v>
      </c>
      <c r="R47" s="100"/>
      <c r="S47" s="101"/>
      <c r="T47" s="102">
        <f t="shared" si="2"/>
        <v>4706</v>
      </c>
      <c r="U47" s="101"/>
      <c r="V47" s="100"/>
      <c r="W47" s="101"/>
      <c r="X47" s="100"/>
      <c r="Y47" s="101"/>
    </row>
    <row r="48" spans="2:25" ht="15.75" x14ac:dyDescent="0.25">
      <c r="B48" s="45">
        <v>2600</v>
      </c>
      <c r="C48" s="77">
        <f t="shared" si="3"/>
        <v>1323</v>
      </c>
      <c r="D48" s="77">
        <f t="shared" si="3"/>
        <v>2553</v>
      </c>
      <c r="E48" s="78">
        <f t="shared" si="3"/>
        <v>3507</v>
      </c>
      <c r="F48" s="77">
        <f t="shared" si="3"/>
        <v>1758</v>
      </c>
      <c r="G48" s="78">
        <f t="shared" si="3"/>
        <v>2480</v>
      </c>
      <c r="H48" s="77">
        <f t="shared" si="3"/>
        <v>3237</v>
      </c>
      <c r="I48" s="78">
        <f t="shared" si="3"/>
        <v>4449</v>
      </c>
      <c r="J48" s="77">
        <f t="shared" si="3"/>
        <v>2166</v>
      </c>
      <c r="K48" s="78">
        <f t="shared" si="3"/>
        <v>2998</v>
      </c>
      <c r="L48" s="77">
        <f t="shared" si="2"/>
        <v>3884</v>
      </c>
      <c r="M48" s="78">
        <f t="shared" si="2"/>
        <v>5346</v>
      </c>
      <c r="N48" s="77">
        <f t="shared" si="2"/>
        <v>2548</v>
      </c>
      <c r="O48" s="78">
        <f t="shared" si="2"/>
        <v>3497</v>
      </c>
      <c r="P48" s="77">
        <f t="shared" si="2"/>
        <v>4503</v>
      </c>
      <c r="Q48" s="78">
        <f t="shared" si="2"/>
        <v>6211</v>
      </c>
      <c r="R48" s="100"/>
      <c r="S48" s="101"/>
      <c r="T48" s="100"/>
      <c r="U48" s="101"/>
      <c r="V48" s="100"/>
      <c r="W48" s="101"/>
      <c r="X48" s="100"/>
      <c r="Y48" s="101"/>
    </row>
    <row r="49" spans="2:25" ht="15.75" x14ac:dyDescent="0.25">
      <c r="B49" s="45">
        <v>2800</v>
      </c>
      <c r="C49" s="102">
        <f t="shared" si="3"/>
        <v>1425</v>
      </c>
      <c r="D49" s="102">
        <f t="shared" si="3"/>
        <v>2750</v>
      </c>
      <c r="E49" s="103">
        <f t="shared" si="3"/>
        <v>3777</v>
      </c>
      <c r="F49" s="102">
        <f t="shared" si="3"/>
        <v>1893</v>
      </c>
      <c r="G49" s="103">
        <f t="shared" si="3"/>
        <v>2671</v>
      </c>
      <c r="H49" s="102">
        <f t="shared" si="3"/>
        <v>3486</v>
      </c>
      <c r="I49" s="103">
        <f t="shared" si="3"/>
        <v>4791</v>
      </c>
      <c r="J49" s="102">
        <f t="shared" si="3"/>
        <v>2332</v>
      </c>
      <c r="K49" s="103">
        <f t="shared" si="3"/>
        <v>3228</v>
      </c>
      <c r="L49" s="102">
        <f t="shared" si="2"/>
        <v>4183</v>
      </c>
      <c r="M49" s="103">
        <f t="shared" si="2"/>
        <v>5757</v>
      </c>
      <c r="N49" s="102">
        <f t="shared" si="2"/>
        <v>2744</v>
      </c>
      <c r="O49" s="103">
        <f t="shared" si="2"/>
        <v>3766</v>
      </c>
      <c r="P49" s="102">
        <f t="shared" si="2"/>
        <v>4850</v>
      </c>
      <c r="Q49" s="103">
        <f t="shared" si="2"/>
        <v>6689</v>
      </c>
      <c r="R49" s="100"/>
      <c r="S49" s="101"/>
      <c r="T49" s="100"/>
      <c r="U49" s="101"/>
      <c r="V49" s="100"/>
      <c r="W49" s="101"/>
      <c r="X49" s="100"/>
      <c r="Y49" s="101"/>
    </row>
    <row r="50" spans="2:25" ht="15.75" x14ac:dyDescent="0.25">
      <c r="B50" s="45">
        <v>3000</v>
      </c>
      <c r="C50" s="77">
        <f t="shared" si="3"/>
        <v>1527</v>
      </c>
      <c r="D50" s="77">
        <f t="shared" si="3"/>
        <v>2946</v>
      </c>
      <c r="E50" s="78">
        <f t="shared" si="3"/>
        <v>4047</v>
      </c>
      <c r="F50" s="77">
        <f t="shared" si="3"/>
        <v>2028</v>
      </c>
      <c r="G50" s="78">
        <f t="shared" si="3"/>
        <v>2862</v>
      </c>
      <c r="H50" s="77">
        <f t="shared" si="3"/>
        <v>3735</v>
      </c>
      <c r="I50" s="78">
        <f t="shared" si="3"/>
        <v>5133</v>
      </c>
      <c r="J50" s="77">
        <f t="shared" si="3"/>
        <v>2499</v>
      </c>
      <c r="K50" s="78">
        <f t="shared" si="3"/>
        <v>3459</v>
      </c>
      <c r="L50" s="77">
        <f t="shared" si="2"/>
        <v>4482</v>
      </c>
      <c r="M50" s="78">
        <f t="shared" si="2"/>
        <v>6168</v>
      </c>
      <c r="N50" s="77">
        <f t="shared" si="2"/>
        <v>2940</v>
      </c>
      <c r="O50" s="78">
        <f t="shared" si="2"/>
        <v>4035</v>
      </c>
      <c r="P50" s="77">
        <f t="shared" si="2"/>
        <v>5196</v>
      </c>
      <c r="Q50" s="78">
        <f t="shared" si="2"/>
        <v>7167</v>
      </c>
      <c r="R50" s="100"/>
      <c r="S50" s="101"/>
      <c r="T50" s="100"/>
      <c r="U50" s="101"/>
      <c r="V50" s="100"/>
      <c r="W50" s="101"/>
      <c r="X50" s="77">
        <f t="shared" si="2"/>
        <v>7185</v>
      </c>
      <c r="Y50" s="101"/>
    </row>
    <row r="55" spans="2:25" ht="21" x14ac:dyDescent="0.35">
      <c r="B55" s="56" t="s">
        <v>26</v>
      </c>
    </row>
    <row r="56" spans="2:25" ht="15.75" x14ac:dyDescent="0.25">
      <c r="B56" s="49" t="s">
        <v>11</v>
      </c>
      <c r="C56" s="82" t="s">
        <v>1</v>
      </c>
      <c r="D56" s="86"/>
      <c r="E56" s="83"/>
      <c r="F56" s="82" t="s">
        <v>2</v>
      </c>
      <c r="G56" s="86"/>
      <c r="H56" s="86"/>
      <c r="I56" s="83"/>
      <c r="J56" s="82" t="s">
        <v>3</v>
      </c>
      <c r="K56" s="86"/>
      <c r="L56" s="86"/>
      <c r="M56" s="83"/>
      <c r="N56" s="82" t="s">
        <v>4</v>
      </c>
      <c r="O56" s="86"/>
      <c r="P56" s="86"/>
      <c r="Q56" s="83"/>
      <c r="R56" s="82" t="s">
        <v>5</v>
      </c>
      <c r="S56" s="86"/>
      <c r="T56" s="86"/>
      <c r="U56" s="83"/>
      <c r="V56" s="82" t="s">
        <v>6</v>
      </c>
      <c r="W56" s="86"/>
      <c r="X56" s="86"/>
      <c r="Y56" s="83"/>
    </row>
    <row r="57" spans="2:25" ht="15.75" x14ac:dyDescent="0.25">
      <c r="B57" s="50" t="s">
        <v>7</v>
      </c>
      <c r="C57" s="53">
        <v>11</v>
      </c>
      <c r="D57" s="11">
        <v>22</v>
      </c>
      <c r="E57" s="11">
        <v>33</v>
      </c>
      <c r="F57" s="11">
        <v>11</v>
      </c>
      <c r="G57" s="11">
        <v>21</v>
      </c>
      <c r="H57" s="11">
        <v>22</v>
      </c>
      <c r="I57" s="11">
        <v>33</v>
      </c>
      <c r="J57" s="11">
        <v>11</v>
      </c>
      <c r="K57" s="11">
        <v>21</v>
      </c>
      <c r="L57" s="11">
        <v>22</v>
      </c>
      <c r="M57" s="11">
        <v>33</v>
      </c>
      <c r="N57" s="11">
        <v>11</v>
      </c>
      <c r="O57" s="11">
        <v>21</v>
      </c>
      <c r="P57" s="11">
        <v>22</v>
      </c>
      <c r="Q57" s="11">
        <v>33</v>
      </c>
      <c r="R57" s="11">
        <v>11</v>
      </c>
      <c r="S57" s="11">
        <v>21</v>
      </c>
      <c r="T57" s="11">
        <v>22</v>
      </c>
      <c r="U57" s="11">
        <v>33</v>
      </c>
      <c r="V57" s="11">
        <v>11</v>
      </c>
      <c r="W57" s="11">
        <v>21</v>
      </c>
      <c r="X57" s="11">
        <v>22</v>
      </c>
      <c r="Y57" s="11">
        <v>33</v>
      </c>
    </row>
    <row r="58" spans="2:25" ht="15.75" x14ac:dyDescent="0.25">
      <c r="B58" s="43"/>
      <c r="C58" s="92"/>
      <c r="D58" s="93"/>
      <c r="E58" s="94"/>
      <c r="F58" s="89"/>
      <c r="G58" s="90"/>
      <c r="H58" s="90"/>
      <c r="I58" s="91"/>
      <c r="J58" s="89"/>
      <c r="K58" s="90"/>
      <c r="L58" s="90"/>
      <c r="M58" s="91"/>
      <c r="N58" s="89"/>
      <c r="O58" s="90"/>
      <c r="P58" s="90"/>
      <c r="Q58" s="91"/>
      <c r="R58" s="89"/>
      <c r="S58" s="90"/>
      <c r="T58" s="90"/>
      <c r="U58" s="91"/>
      <c r="V58" s="89"/>
      <c r="W58" s="90"/>
      <c r="X58" s="90"/>
      <c r="Y58" s="91"/>
    </row>
    <row r="59" spans="2:25" ht="15.75" x14ac:dyDescent="0.25">
      <c r="B59" s="57">
        <v>400</v>
      </c>
      <c r="C59" s="77">
        <f>ROUND(C$7*$B59/1000*($N$18/$M$18)^C$8,0)</f>
        <v>68</v>
      </c>
      <c r="D59" s="100"/>
      <c r="E59" s="78">
        <f>ROUND(E$7*$B59/1000*($N$18/$M$18)^E$8,0)</f>
        <v>180</v>
      </c>
      <c r="F59" s="77">
        <f>ROUND(F$7*$B59/1000*($N$18/$M$18)^F$8,0)</f>
        <v>91</v>
      </c>
      <c r="G59" s="78">
        <f>ROUND(G$7*$B59/1000*($N$18/$M$18)^G$8,0)</f>
        <v>126</v>
      </c>
      <c r="H59" s="77">
        <f>ROUND(H$7*$B59/1000*($N$18/$M$18)^H$8,0)</f>
        <v>164</v>
      </c>
      <c r="I59" s="78">
        <f>ROUND(I$7*$B59/1000*($N$18/$M$18)^I$8,0)</f>
        <v>228</v>
      </c>
      <c r="J59" s="77">
        <f>ROUND(J$7*$B59/1000*($N$18/$M$18)^J$8,0)</f>
        <v>112</v>
      </c>
      <c r="K59" s="78">
        <f>ROUND(K$7*$B59/1000*($N$18/$M$18)^K$8,0)</f>
        <v>151</v>
      </c>
      <c r="L59" s="77">
        <f>ROUND(L$7*$B59/1000*($N$18/$M$18)^L$8,0)</f>
        <v>197</v>
      </c>
      <c r="M59" s="78">
        <f>ROUND(M$7*$B59/1000*($N$18/$M$18)^M$8,0)</f>
        <v>273</v>
      </c>
      <c r="N59" s="77">
        <f>ROUND(N$7*$B59/1000*($N$18/$M$18)^N$8,0)</f>
        <v>133</v>
      </c>
      <c r="O59" s="78">
        <f>ROUND(O$7*$B59/1000*($N$18/$M$18)^O$8,0)</f>
        <v>176</v>
      </c>
      <c r="P59" s="77">
        <f>ROUND(P$7*$B59/1000*($N$18/$M$18)^P$8,0)</f>
        <v>228</v>
      </c>
      <c r="Q59" s="78">
        <f>ROUND(Q$7*$B59/1000*($N$18/$M$18)^Q$8,0)</f>
        <v>317</v>
      </c>
      <c r="R59" s="77">
        <f>ROUND(R$7*$B59/1000*($N$18/$M$18)^R$8,0)</f>
        <v>152</v>
      </c>
      <c r="S59" s="78">
        <f>ROUND(S$7*$B59/1000*($N$18/$M$18)^S$8,0)</f>
        <v>200</v>
      </c>
      <c r="T59" s="77">
        <f>ROUND(T$7*$B59/1000*($N$18/$M$18)^T$8,0)</f>
        <v>257</v>
      </c>
      <c r="U59" s="78">
        <f>ROUND(U$7*$B59/1000*($N$18/$M$18)^U$8,0)</f>
        <v>355</v>
      </c>
      <c r="V59" s="77">
        <f>ROUND(V$7*$B59/1000*($N$18/$M$18)^V$8,0)</f>
        <v>185</v>
      </c>
      <c r="W59" s="78">
        <f>ROUND(W$7*$B59/1000*($N$18/$M$18)^W$8,0)</f>
        <v>247</v>
      </c>
      <c r="X59" s="77">
        <f>ROUND(X$7*$B59/1000*($N$18/$M$18)^X$8,0)</f>
        <v>312</v>
      </c>
      <c r="Y59" s="78">
        <f>ROUND(Y$7*$B59/1000*($N$18/$M$18)^Y$8,0)</f>
        <v>425</v>
      </c>
    </row>
    <row r="60" spans="2:25" ht="15.75" x14ac:dyDescent="0.25">
      <c r="B60" s="58">
        <v>500</v>
      </c>
      <c r="C60" s="79">
        <f>ROUND(C$7*$B60/1000*($N$18/$M$18)^C$8,0)</f>
        <v>85</v>
      </c>
      <c r="D60" s="79">
        <f>ROUND(D$7*$B60/1000*($N$18/$M$18)^D$8,0)</f>
        <v>162</v>
      </c>
      <c r="E60" s="80">
        <f>ROUND(E$7*$B60/1000*($N$18/$M$18)^E$8,0)</f>
        <v>225</v>
      </c>
      <c r="F60" s="79">
        <f>ROUND(F$7*$B60/1000*($N$18/$M$18)^F$8,0)</f>
        <v>113</v>
      </c>
      <c r="G60" s="80">
        <f>ROUND(G$7*$B60/1000*($N$18/$M$18)^G$8,0)</f>
        <v>157</v>
      </c>
      <c r="H60" s="79">
        <f>ROUND(H$7*$B60/1000*($N$18/$M$18)^H$8,0)</f>
        <v>205</v>
      </c>
      <c r="I60" s="80">
        <f>ROUND(I$7*$B60/1000*($N$18/$M$18)^I$8,0)</f>
        <v>285</v>
      </c>
      <c r="J60" s="79">
        <f>ROUND(J$7*$B60/1000*($N$18/$M$18)^J$8,0)</f>
        <v>141</v>
      </c>
      <c r="K60" s="80">
        <f>ROUND(K$7*$B60/1000*($N$18/$M$18)^K$8,0)</f>
        <v>189</v>
      </c>
      <c r="L60" s="79">
        <f>ROUND(L$7*$B60/1000*($N$18/$M$18)^L$8,0)</f>
        <v>246</v>
      </c>
      <c r="M60" s="80">
        <f>ROUND(M$7*$B60/1000*($N$18/$M$18)^M$8,0)</f>
        <v>342</v>
      </c>
      <c r="N60" s="79">
        <f>ROUND(N$7*$B60/1000*($N$18/$M$18)^N$8,0)</f>
        <v>167</v>
      </c>
      <c r="O60" s="80">
        <f>ROUND(O$7*$B60/1000*($N$18/$M$18)^O$8,0)</f>
        <v>220</v>
      </c>
      <c r="P60" s="79">
        <f>ROUND(P$7*$B60/1000*($N$18/$M$18)^P$8,0)</f>
        <v>284</v>
      </c>
      <c r="Q60" s="80">
        <f>ROUND(Q$7*$B60/1000*($N$18/$M$18)^Q$8,0)</f>
        <v>396</v>
      </c>
      <c r="R60" s="79">
        <f>ROUND(R$7*$B60/1000*($N$18/$M$18)^R$8,0)</f>
        <v>190</v>
      </c>
      <c r="S60" s="80">
        <f>ROUND(S$7*$B60/1000*($N$18/$M$18)^S$8,0)</f>
        <v>251</v>
      </c>
      <c r="T60" s="79">
        <f>ROUND(T$7*$B60/1000*($N$18/$M$18)^T$8,0)</f>
        <v>321</v>
      </c>
      <c r="U60" s="80">
        <f>ROUND(U$7*$B60/1000*($N$18/$M$18)^U$8,0)</f>
        <v>444</v>
      </c>
      <c r="V60" s="79">
        <f>ROUND(V$7*$B60/1000*($N$18/$M$18)^V$8,0)</f>
        <v>231</v>
      </c>
      <c r="W60" s="80">
        <f>ROUND(W$7*$B60/1000*($N$18/$M$18)^W$8,0)</f>
        <v>308</v>
      </c>
      <c r="X60" s="79">
        <f>ROUND(X$7*$B60/1000*($N$18/$M$18)^X$8,0)</f>
        <v>390</v>
      </c>
      <c r="Y60" s="80">
        <f>ROUND(Y$7*$B60/1000*($N$18/$M$18)^Y$8,0)</f>
        <v>531</v>
      </c>
    </row>
    <row r="61" spans="2:25" ht="15.75" x14ac:dyDescent="0.25">
      <c r="B61" s="57">
        <v>600</v>
      </c>
      <c r="C61" s="77">
        <f>ROUND(C$7*$B61/1000*($N$18/$M$18)^C$8,0)</f>
        <v>101</v>
      </c>
      <c r="D61" s="77">
        <f>ROUND(D$7*$B61/1000*($N$18/$M$18)^D$8,0)</f>
        <v>195</v>
      </c>
      <c r="E61" s="78">
        <f>ROUND(E$7*$B61/1000*($N$18/$M$18)^E$8,0)</f>
        <v>271</v>
      </c>
      <c r="F61" s="77">
        <f>ROUND(F$7*$B61/1000*($N$18/$M$18)^F$8,0)</f>
        <v>136</v>
      </c>
      <c r="G61" s="78">
        <f>ROUND(G$7*$B61/1000*($N$18/$M$18)^G$8,0)</f>
        <v>188</v>
      </c>
      <c r="H61" s="77">
        <f>ROUND(H$7*$B61/1000*($N$18/$M$18)^H$8,0)</f>
        <v>247</v>
      </c>
      <c r="I61" s="78">
        <f>ROUND(I$7*$B61/1000*($N$18/$M$18)^I$8,0)</f>
        <v>342</v>
      </c>
      <c r="J61" s="77">
        <f>ROUND(J$7*$B61/1000*($N$18/$M$18)^J$8,0)</f>
        <v>169</v>
      </c>
      <c r="K61" s="78">
        <f>ROUND(K$7*$B61/1000*($N$18/$M$18)^K$8,0)</f>
        <v>227</v>
      </c>
      <c r="L61" s="77">
        <f>ROUND(L$7*$B61/1000*($N$18/$M$18)^L$8,0)</f>
        <v>295</v>
      </c>
      <c r="M61" s="78">
        <f>ROUND(M$7*$B61/1000*($N$18/$M$18)^M$8,0)</f>
        <v>410</v>
      </c>
      <c r="N61" s="77">
        <f>ROUND(N$7*$B61/1000*($N$18/$M$18)^N$8,0)</f>
        <v>200</v>
      </c>
      <c r="O61" s="78">
        <f>ROUND(O$7*$B61/1000*($N$18/$M$18)^O$8,0)</f>
        <v>264</v>
      </c>
      <c r="P61" s="77">
        <f>ROUND(P$7*$B61/1000*($N$18/$M$18)^P$8,0)</f>
        <v>341</v>
      </c>
      <c r="Q61" s="78">
        <f>ROUND(Q$7*$B61/1000*($N$18/$M$18)^Q$8,0)</f>
        <v>475</v>
      </c>
      <c r="R61" s="77">
        <f>ROUND(R$7*$B61/1000*($N$18/$M$18)^R$8,0)</f>
        <v>228</v>
      </c>
      <c r="S61" s="78">
        <f>ROUND(S$7*$B61/1000*($N$18/$M$18)^S$8,0)</f>
        <v>301</v>
      </c>
      <c r="T61" s="77">
        <f>ROUND(T$7*$B61/1000*($N$18/$M$18)^T$8,0)</f>
        <v>385</v>
      </c>
      <c r="U61" s="78">
        <f>ROUND(U$7*$B61/1000*($N$18/$M$18)^U$8,0)</f>
        <v>532</v>
      </c>
      <c r="V61" s="77">
        <f>ROUND(V$7*$B61/1000*($N$18/$M$18)^V$8,0)</f>
        <v>278</v>
      </c>
      <c r="W61" s="78">
        <f>ROUND(W$7*$B61/1000*($N$18/$M$18)^W$8,0)</f>
        <v>370</v>
      </c>
      <c r="X61" s="77">
        <f>ROUND(X$7*$B61/1000*($N$18/$M$18)^X$8,0)</f>
        <v>467</v>
      </c>
      <c r="Y61" s="78">
        <f>ROUND(Y$7*$B61/1000*($N$18/$M$18)^Y$8,0)</f>
        <v>637</v>
      </c>
    </row>
    <row r="62" spans="2:25" ht="15.75" x14ac:dyDescent="0.25">
      <c r="B62" s="58">
        <v>700</v>
      </c>
      <c r="C62" s="79">
        <f>ROUND(C$7*$B62/1000*($N$18/$M$18)^C$8,0)</f>
        <v>118</v>
      </c>
      <c r="D62" s="79">
        <f>ROUND(D$7*$B62/1000*($N$18/$M$18)^D$8,0)</f>
        <v>227</v>
      </c>
      <c r="E62" s="80">
        <f>ROUND(E$7*$B62/1000*($N$18/$M$18)^E$8,0)</f>
        <v>316</v>
      </c>
      <c r="F62" s="79">
        <f>ROUND(F$7*$B62/1000*($N$18/$M$18)^F$8,0)</f>
        <v>158</v>
      </c>
      <c r="G62" s="80">
        <f>ROUND(G$7*$B62/1000*($N$18/$M$18)^G$8,0)</f>
        <v>220</v>
      </c>
      <c r="H62" s="79">
        <f>ROUND(H$7*$B62/1000*($N$18/$M$18)^H$8,0)</f>
        <v>288</v>
      </c>
      <c r="I62" s="80">
        <f>ROUND(I$7*$B62/1000*($N$18/$M$18)^I$8,0)</f>
        <v>399</v>
      </c>
      <c r="J62" s="79">
        <f>ROUND(J$7*$B62/1000*($N$18/$M$18)^J$8,0)</f>
        <v>197</v>
      </c>
      <c r="K62" s="80">
        <f>ROUND(K$7*$B62/1000*($N$18/$M$18)^K$8,0)</f>
        <v>265</v>
      </c>
      <c r="L62" s="79">
        <f>ROUND(L$7*$B62/1000*($N$18/$M$18)^L$8,0)</f>
        <v>344</v>
      </c>
      <c r="M62" s="80">
        <f>ROUND(M$7*$B62/1000*($N$18/$M$18)^M$8,0)</f>
        <v>478</v>
      </c>
      <c r="N62" s="79">
        <f>ROUND(N$7*$B62/1000*($N$18/$M$18)^N$8,0)</f>
        <v>234</v>
      </c>
      <c r="O62" s="80">
        <f>ROUND(O$7*$B62/1000*($N$18/$M$18)^O$8,0)</f>
        <v>308</v>
      </c>
      <c r="P62" s="79">
        <f>ROUND(P$7*$B62/1000*($N$18/$M$18)^P$8,0)</f>
        <v>398</v>
      </c>
      <c r="Q62" s="80">
        <f>ROUND(Q$7*$B62/1000*($N$18/$M$18)^Q$8,0)</f>
        <v>555</v>
      </c>
      <c r="R62" s="79">
        <f>ROUND(R$7*$B62/1000*($N$18/$M$18)^R$8,0)</f>
        <v>266</v>
      </c>
      <c r="S62" s="80">
        <f>ROUND(S$7*$B62/1000*($N$18/$M$18)^S$8,0)</f>
        <v>351</v>
      </c>
      <c r="T62" s="79">
        <f>ROUND(T$7*$B62/1000*($N$18/$M$18)^T$8,0)</f>
        <v>449</v>
      </c>
      <c r="U62" s="80">
        <f>ROUND(U$7*$B62/1000*($N$18/$M$18)^U$8,0)</f>
        <v>621</v>
      </c>
      <c r="V62" s="79">
        <f>ROUND(V$7*$B62/1000*($N$18/$M$18)^V$8,0)</f>
        <v>324</v>
      </c>
      <c r="W62" s="80">
        <f>ROUND(W$7*$B62/1000*($N$18/$M$18)^W$8,0)</f>
        <v>432</v>
      </c>
      <c r="X62" s="79">
        <f>ROUND(X$7*$B62/1000*($N$18/$M$18)^X$8,0)</f>
        <v>545</v>
      </c>
      <c r="Y62" s="80">
        <f>ROUND(Y$7*$B62/1000*($N$18/$M$18)^Y$8,0)</f>
        <v>744</v>
      </c>
    </row>
    <row r="63" spans="2:25" ht="15.75" x14ac:dyDescent="0.25">
      <c r="B63" s="57">
        <v>800</v>
      </c>
      <c r="C63" s="77">
        <f>ROUND(C$7*$B63/1000*($N$18/$M$18)^C$8,0)</f>
        <v>135</v>
      </c>
      <c r="D63" s="77">
        <f>ROUND(D$7*$B63/1000*($N$18/$M$18)^D$8,0)</f>
        <v>260</v>
      </c>
      <c r="E63" s="78">
        <f>ROUND(E$7*$B63/1000*($N$18/$M$18)^E$8,0)</f>
        <v>361</v>
      </c>
      <c r="F63" s="77">
        <f>ROUND(F$7*$B63/1000*($N$18/$M$18)^F$8,0)</f>
        <v>181</v>
      </c>
      <c r="G63" s="78">
        <f>ROUND(G$7*$B63/1000*($N$18/$M$18)^G$8,0)</f>
        <v>251</v>
      </c>
      <c r="H63" s="77">
        <f>ROUND(H$7*$B63/1000*($N$18/$M$18)^H$8,0)</f>
        <v>329</v>
      </c>
      <c r="I63" s="78">
        <f>ROUND(I$7*$B63/1000*($N$18/$M$18)^I$8,0)</f>
        <v>456</v>
      </c>
      <c r="J63" s="77">
        <f>ROUND(J$7*$B63/1000*($N$18/$M$18)^J$8,0)</f>
        <v>225</v>
      </c>
      <c r="K63" s="78">
        <f>ROUND(K$7*$B63/1000*($N$18/$M$18)^K$8,0)</f>
        <v>303</v>
      </c>
      <c r="L63" s="77">
        <f>ROUND(L$7*$B63/1000*($N$18/$M$18)^L$8,0)</f>
        <v>394</v>
      </c>
      <c r="M63" s="78">
        <f>ROUND(M$7*$B63/1000*($N$18/$M$18)^M$8,0)</f>
        <v>547</v>
      </c>
      <c r="N63" s="77">
        <f>ROUND(N$7*$B63/1000*($N$18/$M$18)^N$8,0)</f>
        <v>267</v>
      </c>
      <c r="O63" s="78">
        <f>ROUND(O$7*$B63/1000*($N$18/$M$18)^O$8,0)</f>
        <v>352</v>
      </c>
      <c r="P63" s="77">
        <f>ROUND(P$7*$B63/1000*($N$18/$M$18)^P$8,0)</f>
        <v>455</v>
      </c>
      <c r="Q63" s="78">
        <f>ROUND(Q$7*$B63/1000*($N$18/$M$18)^Q$8,0)</f>
        <v>634</v>
      </c>
      <c r="R63" s="77">
        <f>ROUND(R$7*$B63/1000*($N$18/$M$18)^R$8,0)</f>
        <v>304</v>
      </c>
      <c r="S63" s="78">
        <f>ROUND(S$7*$B63/1000*($N$18/$M$18)^S$8,0)</f>
        <v>401</v>
      </c>
      <c r="T63" s="77">
        <f>ROUND(T$7*$B63/1000*($N$18/$M$18)^T$8,0)</f>
        <v>514</v>
      </c>
      <c r="U63" s="78">
        <f>ROUND(U$7*$B63/1000*($N$18/$M$18)^U$8,0)</f>
        <v>710</v>
      </c>
      <c r="V63" s="77">
        <f>ROUND(V$7*$B63/1000*($N$18/$M$18)^V$8,0)</f>
        <v>370</v>
      </c>
      <c r="W63" s="78">
        <f>ROUND(W$7*$B63/1000*($N$18/$M$18)^W$8,0)</f>
        <v>493</v>
      </c>
      <c r="X63" s="77">
        <f>ROUND(X$7*$B63/1000*($N$18/$M$18)^X$8,0)</f>
        <v>623</v>
      </c>
      <c r="Y63" s="78">
        <f>ROUND(Y$7*$B63/1000*($N$18/$M$18)^Y$8,0)</f>
        <v>850</v>
      </c>
    </row>
    <row r="64" spans="2:25" ht="15.75" x14ac:dyDescent="0.25">
      <c r="B64" s="58">
        <v>900</v>
      </c>
      <c r="C64" s="79">
        <f>ROUND(C$7*$B64/1000*($N$18/$M$18)^C$8,0)</f>
        <v>152</v>
      </c>
      <c r="D64" s="79">
        <f>ROUND(D$7*$B64/1000*($N$18/$M$18)^D$8,0)</f>
        <v>292</v>
      </c>
      <c r="E64" s="80">
        <f>ROUND(E$7*$B64/1000*($N$18/$M$18)^E$8,0)</f>
        <v>406</v>
      </c>
      <c r="F64" s="79">
        <f>ROUND(F$7*$B64/1000*($N$18/$M$18)^F$8,0)</f>
        <v>204</v>
      </c>
      <c r="G64" s="80">
        <f>ROUND(G$7*$B64/1000*($N$18/$M$18)^G$8,0)</f>
        <v>283</v>
      </c>
      <c r="H64" s="79">
        <f>ROUND(H$7*$B64/1000*($N$18/$M$18)^H$8,0)</f>
        <v>370</v>
      </c>
      <c r="I64" s="80">
        <f>ROUND(I$7*$B64/1000*($N$18/$M$18)^I$8,0)</f>
        <v>513</v>
      </c>
      <c r="J64" s="79">
        <f>ROUND(J$7*$B64/1000*($N$18/$M$18)^J$8,0)</f>
        <v>253</v>
      </c>
      <c r="K64" s="80">
        <f>ROUND(K$7*$B64/1000*($N$18/$M$18)^K$8,0)</f>
        <v>341</v>
      </c>
      <c r="L64" s="79">
        <f>ROUND(L$7*$B64/1000*($N$18/$M$18)^L$8,0)</f>
        <v>443</v>
      </c>
      <c r="M64" s="80">
        <f>ROUND(M$7*$B64/1000*($N$18/$M$18)^M$8,0)</f>
        <v>615</v>
      </c>
      <c r="N64" s="79">
        <f>ROUND(N$7*$B64/1000*($N$18/$M$18)^N$8,0)</f>
        <v>300</v>
      </c>
      <c r="O64" s="80">
        <f>ROUND(O$7*$B64/1000*($N$18/$M$18)^O$8,0)</f>
        <v>396</v>
      </c>
      <c r="P64" s="79">
        <f>ROUND(P$7*$B64/1000*($N$18/$M$18)^P$8,0)</f>
        <v>512</v>
      </c>
      <c r="Q64" s="80">
        <f>ROUND(Q$7*$B64/1000*($N$18/$M$18)^Q$8,0)</f>
        <v>713</v>
      </c>
      <c r="R64" s="79">
        <f>ROUND(R$7*$B64/1000*($N$18/$M$18)^R$8,0)</f>
        <v>342</v>
      </c>
      <c r="S64" s="80">
        <f>ROUND(S$7*$B64/1000*($N$18/$M$18)^S$8,0)</f>
        <v>451</v>
      </c>
      <c r="T64" s="79">
        <f>ROUND(T$7*$B64/1000*($N$18/$M$18)^T$8,0)</f>
        <v>578</v>
      </c>
      <c r="U64" s="80">
        <f>ROUND(U$7*$B64/1000*($N$18/$M$18)^U$8,0)</f>
        <v>799</v>
      </c>
      <c r="V64" s="79">
        <f>ROUND(V$7*$B64/1000*($N$18/$M$18)^V$8,0)</f>
        <v>417</v>
      </c>
      <c r="W64" s="80">
        <f>ROUND(W$7*$B64/1000*($N$18/$M$18)^W$8,0)</f>
        <v>555</v>
      </c>
      <c r="X64" s="79">
        <f>ROUND(X$7*$B64/1000*($N$18/$M$18)^X$8,0)</f>
        <v>701</v>
      </c>
      <c r="Y64" s="80">
        <f>ROUND(Y$7*$B64/1000*($N$18/$M$18)^Y$8,0)</f>
        <v>956</v>
      </c>
    </row>
    <row r="65" spans="2:25" ht="15.75" x14ac:dyDescent="0.25">
      <c r="B65" s="57">
        <v>1000</v>
      </c>
      <c r="C65" s="77">
        <f>ROUND(C$7*$B65/1000*($N$18/$M$18)^C$8,0)</f>
        <v>169</v>
      </c>
      <c r="D65" s="77">
        <f>ROUND(D$7*$B65/1000*($N$18/$M$18)^D$8,0)</f>
        <v>325</v>
      </c>
      <c r="E65" s="78">
        <f>ROUND(E$7*$B65/1000*($N$18/$M$18)^E$8,0)</f>
        <v>451</v>
      </c>
      <c r="F65" s="77">
        <f>ROUND(F$7*$B65/1000*($N$18/$M$18)^F$8,0)</f>
        <v>226</v>
      </c>
      <c r="G65" s="78">
        <f>ROUND(G$7*$B65/1000*($N$18/$M$18)^G$8,0)</f>
        <v>314</v>
      </c>
      <c r="H65" s="77">
        <f>ROUND(H$7*$B65/1000*($N$18/$M$18)^H$8,0)</f>
        <v>411</v>
      </c>
      <c r="I65" s="78">
        <f>ROUND(I$7*$B65/1000*($N$18/$M$18)^I$8,0)</f>
        <v>570</v>
      </c>
      <c r="J65" s="77">
        <f>ROUND(J$7*$B65/1000*($N$18/$M$18)^J$8,0)</f>
        <v>281</v>
      </c>
      <c r="K65" s="78">
        <f>ROUND(K$7*$B65/1000*($N$18/$M$18)^K$8,0)</f>
        <v>379</v>
      </c>
      <c r="L65" s="77">
        <f>ROUND(L$7*$B65/1000*($N$18/$M$18)^L$8,0)</f>
        <v>492</v>
      </c>
      <c r="M65" s="78">
        <f>ROUND(M$7*$B65/1000*($N$18/$M$18)^M$8,0)</f>
        <v>684</v>
      </c>
      <c r="N65" s="77">
        <f>ROUND(N$7*$B65/1000*($N$18/$M$18)^N$8,0)</f>
        <v>334</v>
      </c>
      <c r="O65" s="78">
        <f>ROUND(O$7*$B65/1000*($N$18/$M$18)^O$8,0)</f>
        <v>441</v>
      </c>
      <c r="P65" s="77">
        <f>ROUND(P$7*$B65/1000*($N$18/$M$18)^P$8,0)</f>
        <v>569</v>
      </c>
      <c r="Q65" s="78">
        <f>ROUND(Q$7*$B65/1000*($N$18/$M$18)^Q$8,0)</f>
        <v>792</v>
      </c>
      <c r="R65" s="77">
        <f>ROUND(R$7*$B65/1000*($N$18/$M$18)^R$8,0)</f>
        <v>380</v>
      </c>
      <c r="S65" s="78">
        <f>ROUND(S$7*$B65/1000*($N$18/$M$18)^S$8,0)</f>
        <v>501</v>
      </c>
      <c r="T65" s="77">
        <f>ROUND(T$7*$B65/1000*($N$18/$M$18)^T$8,0)</f>
        <v>642</v>
      </c>
      <c r="U65" s="78">
        <f>ROUND(U$7*$B65/1000*($N$18/$M$18)^U$8,0)</f>
        <v>887</v>
      </c>
      <c r="V65" s="77">
        <f>ROUND(V$7*$B65/1000*($N$18/$M$18)^V$8,0)</f>
        <v>463</v>
      </c>
      <c r="W65" s="78">
        <f>ROUND(W$7*$B65/1000*($N$18/$M$18)^W$8,0)</f>
        <v>617</v>
      </c>
      <c r="X65" s="77">
        <f>ROUND(X$7*$B65/1000*($N$18/$M$18)^X$8,0)</f>
        <v>779</v>
      </c>
      <c r="Y65" s="78">
        <f>ROUND(Y$7*$B65/1000*($N$18/$M$18)^Y$8,0)</f>
        <v>1062</v>
      </c>
    </row>
    <row r="66" spans="2:25" ht="15.75" x14ac:dyDescent="0.25">
      <c r="B66" s="58">
        <v>1100</v>
      </c>
      <c r="C66" s="79">
        <f>ROUND(C$7*$B66/1000*($N$18/$M$18)^C$8,0)</f>
        <v>186</v>
      </c>
      <c r="D66" s="79">
        <f>ROUND(D$7*$B66/1000*($N$18/$M$18)^D$8,0)</f>
        <v>357</v>
      </c>
      <c r="E66" s="80">
        <f>ROUND(E$7*$B66/1000*($N$18/$M$18)^E$8,0)</f>
        <v>496</v>
      </c>
      <c r="F66" s="79">
        <f>ROUND(F$7*$B66/1000*($N$18/$M$18)^F$8,0)</f>
        <v>249</v>
      </c>
      <c r="G66" s="80">
        <f>ROUND(G$7*$B66/1000*($N$18/$M$18)^G$8,0)</f>
        <v>345</v>
      </c>
      <c r="H66" s="79">
        <f>ROUND(H$7*$B66/1000*($N$18/$M$18)^H$8,0)</f>
        <v>452</v>
      </c>
      <c r="I66" s="80">
        <f>ROUND(I$7*$B66/1000*($N$18/$M$18)^I$8,0)</f>
        <v>627</v>
      </c>
      <c r="J66" s="79">
        <f>ROUND(J$7*$B66/1000*($N$18/$M$18)^J$8,0)</f>
        <v>309</v>
      </c>
      <c r="K66" s="80">
        <f>ROUND(K$7*$B66/1000*($N$18/$M$18)^K$8,0)</f>
        <v>416</v>
      </c>
      <c r="L66" s="79">
        <f>ROUND(L$7*$B66/1000*($N$18/$M$18)^L$8,0)</f>
        <v>541</v>
      </c>
      <c r="M66" s="80">
        <f>ROUND(M$7*$B66/1000*($N$18/$M$18)^M$8,0)</f>
        <v>752</v>
      </c>
      <c r="N66" s="79">
        <f>ROUND(N$7*$B66/1000*($N$18/$M$18)^N$8,0)</f>
        <v>367</v>
      </c>
      <c r="O66" s="80">
        <f>ROUND(O$7*$B66/1000*($N$18/$M$18)^O$8,0)</f>
        <v>485</v>
      </c>
      <c r="P66" s="79">
        <f>ROUND(P$7*$B66/1000*($N$18/$M$18)^P$8,0)</f>
        <v>626</v>
      </c>
      <c r="Q66" s="80">
        <f>ROUND(Q$7*$B66/1000*($N$18/$M$18)^Q$8,0)</f>
        <v>871</v>
      </c>
      <c r="R66" s="79">
        <f>ROUND(R$7*$B66/1000*($N$18/$M$18)^R$8,0)</f>
        <v>418</v>
      </c>
      <c r="S66" s="80">
        <f>ROUND(S$7*$B66/1000*($N$18/$M$18)^S$8,0)</f>
        <v>551</v>
      </c>
      <c r="T66" s="79">
        <f>ROUND(T$7*$B66/1000*($N$18/$M$18)^T$8,0)</f>
        <v>706</v>
      </c>
      <c r="U66" s="80">
        <f>ROUND(U$7*$B66/1000*($N$18/$M$18)^U$8,0)</f>
        <v>976</v>
      </c>
      <c r="V66" s="79">
        <f>ROUND(V$7*$B66/1000*($N$18/$M$18)^V$8,0)</f>
        <v>509</v>
      </c>
      <c r="W66" s="80">
        <f>ROUND(W$7*$B66/1000*($N$18/$M$18)^W$8,0)</f>
        <v>678</v>
      </c>
      <c r="X66" s="79">
        <f>ROUND(X$7*$B66/1000*($N$18/$M$18)^X$8,0)</f>
        <v>857</v>
      </c>
      <c r="Y66" s="80">
        <f>ROUND(Y$7*$B66/1000*($N$18/$M$18)^Y$8,0)</f>
        <v>1169</v>
      </c>
    </row>
    <row r="67" spans="2:25" ht="15.75" x14ac:dyDescent="0.25">
      <c r="B67" s="57">
        <v>1200</v>
      </c>
      <c r="C67" s="77">
        <f>ROUND(C$7*$B67/1000*($N$18/$M$18)^C$8,0)</f>
        <v>203</v>
      </c>
      <c r="D67" s="77">
        <f>ROUND(D$7*$B67/1000*($N$18/$M$18)^D$8,0)</f>
        <v>390</v>
      </c>
      <c r="E67" s="78">
        <f>ROUND(E$7*$B67/1000*($N$18/$M$18)^E$8,0)</f>
        <v>541</v>
      </c>
      <c r="F67" s="77">
        <f>ROUND(F$7*$B67/1000*($N$18/$M$18)^F$8,0)</f>
        <v>272</v>
      </c>
      <c r="G67" s="78">
        <f>ROUND(G$7*$B67/1000*($N$18/$M$18)^G$8,0)</f>
        <v>377</v>
      </c>
      <c r="H67" s="77">
        <f>ROUND(H$7*$B67/1000*($N$18/$M$18)^H$8,0)</f>
        <v>493</v>
      </c>
      <c r="I67" s="78">
        <f>ROUND(I$7*$B67/1000*($N$18/$M$18)^I$8,0)</f>
        <v>685</v>
      </c>
      <c r="J67" s="77">
        <f>ROUND(J$7*$B67/1000*($N$18/$M$18)^J$8,0)</f>
        <v>337</v>
      </c>
      <c r="K67" s="78">
        <f>ROUND(K$7*$B67/1000*($N$18/$M$18)^K$8,0)</f>
        <v>454</v>
      </c>
      <c r="L67" s="77">
        <f>ROUND(L$7*$B67/1000*($N$18/$M$18)^L$8,0)</f>
        <v>590</v>
      </c>
      <c r="M67" s="78">
        <f>ROUND(M$7*$B67/1000*($N$18/$M$18)^M$8,0)</f>
        <v>820</v>
      </c>
      <c r="N67" s="77">
        <f>ROUND(N$7*$B67/1000*($N$18/$M$18)^N$8,0)</f>
        <v>400</v>
      </c>
      <c r="O67" s="78">
        <f>ROUND(O$7*$B67/1000*($N$18/$M$18)^O$8,0)</f>
        <v>529</v>
      </c>
      <c r="P67" s="77">
        <f>ROUND(P$7*$B67/1000*($N$18/$M$18)^P$8,0)</f>
        <v>683</v>
      </c>
      <c r="Q67" s="78">
        <f>ROUND(Q$7*$B67/1000*($N$18/$M$18)^Q$8,0)</f>
        <v>951</v>
      </c>
      <c r="R67" s="77">
        <f>ROUND(R$7*$B67/1000*($N$18/$M$18)^R$8,0)</f>
        <v>456</v>
      </c>
      <c r="S67" s="78">
        <f>ROUND(S$7*$B67/1000*($N$18/$M$18)^S$8,0)</f>
        <v>601</v>
      </c>
      <c r="T67" s="77">
        <f>ROUND(T$7*$B67/1000*($N$18/$M$18)^T$8,0)</f>
        <v>771</v>
      </c>
      <c r="U67" s="78">
        <f>ROUND(U$7*$B67/1000*($N$18/$M$18)^U$8,0)</f>
        <v>1065</v>
      </c>
      <c r="V67" s="77">
        <f>ROUND(V$7*$B67/1000*($N$18/$M$18)^V$8,0)</f>
        <v>556</v>
      </c>
      <c r="W67" s="78">
        <f>ROUND(W$7*$B67/1000*($N$18/$M$18)^W$8,0)</f>
        <v>740</v>
      </c>
      <c r="X67" s="77">
        <f>ROUND(X$7*$B67/1000*($N$18/$M$18)^X$8,0)</f>
        <v>935</v>
      </c>
      <c r="Y67" s="78">
        <f>ROUND(Y$7*$B67/1000*($N$18/$M$18)^Y$8,0)</f>
        <v>1275</v>
      </c>
    </row>
    <row r="68" spans="2:25" ht="15.75" x14ac:dyDescent="0.25">
      <c r="B68" s="58">
        <v>1300</v>
      </c>
      <c r="C68" s="79">
        <f>ROUND(C$7*$B68/1000*($N$18/$M$18)^C$8,0)</f>
        <v>220</v>
      </c>
      <c r="D68" s="79">
        <f>ROUND(D$7*$B68/1000*($N$18/$M$18)^D$8,0)</f>
        <v>422</v>
      </c>
      <c r="E68" s="101"/>
      <c r="F68" s="100"/>
      <c r="G68" s="101"/>
      <c r="H68" s="79">
        <f>ROUND(H$7*$B68/1000*($N$18/$M$18)^H$8,0)</f>
        <v>534</v>
      </c>
      <c r="I68" s="80">
        <f>ROUND(I$7*$B68/1000*($N$18/$M$18)^I$8,0)</f>
        <v>742</v>
      </c>
      <c r="J68" s="100"/>
      <c r="K68" s="101"/>
      <c r="L68" s="79">
        <f>ROUND(L$7*$B68/1000*($N$18/$M$18)^L$8,0)</f>
        <v>639</v>
      </c>
      <c r="M68" s="80">
        <f>ROUND(M$7*$B68/1000*($N$18/$M$18)^M$8,0)</f>
        <v>889</v>
      </c>
      <c r="N68" s="79">
        <f>ROUND(N$7*$B68/1000*($N$18/$M$18)^N$8,0)</f>
        <v>434</v>
      </c>
      <c r="O68" s="101"/>
      <c r="P68" s="79">
        <f>ROUND(P$7*$B68/1000*($N$18/$M$18)^P$8,0)</f>
        <v>740</v>
      </c>
      <c r="Q68" s="80">
        <f>ROUND(Q$7*$B68/1000*($N$18/$M$18)^Q$8,0)</f>
        <v>1030</v>
      </c>
      <c r="R68" s="100"/>
      <c r="S68" s="101"/>
      <c r="T68" s="79">
        <f>ROUND(T$7*$B68/1000*($N$18/$M$18)^T$8,0)</f>
        <v>835</v>
      </c>
      <c r="U68" s="101"/>
      <c r="V68" s="100"/>
      <c r="W68" s="101"/>
      <c r="X68" s="79">
        <f>ROUND(X$7*$B68/1000*($N$18/$M$18)^X$8,0)</f>
        <v>1013</v>
      </c>
      <c r="Y68" s="80">
        <f>ROUND(Y$7*$B68/1000*($N$18/$M$18)^Y$8,0)</f>
        <v>1381</v>
      </c>
    </row>
    <row r="69" spans="2:25" ht="15.75" x14ac:dyDescent="0.25">
      <c r="B69" s="57">
        <v>1400</v>
      </c>
      <c r="C69" s="77">
        <f>ROUND(C$7*$B69/1000*($N$18/$M$18)^C$8,0)</f>
        <v>237</v>
      </c>
      <c r="D69" s="77">
        <f>ROUND(D$7*$B69/1000*($N$18/$M$18)^D$8,0)</f>
        <v>455</v>
      </c>
      <c r="E69" s="78">
        <f>ROUND(E$7*$B69/1000*($N$18/$M$18)^E$8,0)</f>
        <v>631</v>
      </c>
      <c r="F69" s="77">
        <f>ROUND(F$7*$B69/1000*($N$18/$M$18)^F$8,0)</f>
        <v>317</v>
      </c>
      <c r="G69" s="78">
        <f>ROUND(G$7*$B69/1000*($N$18/$M$18)^G$8,0)</f>
        <v>440</v>
      </c>
      <c r="H69" s="77">
        <f>ROUND(H$7*$B69/1000*($N$18/$M$18)^H$8,0)</f>
        <v>575</v>
      </c>
      <c r="I69" s="78">
        <f>ROUND(I$7*$B69/1000*($N$18/$M$18)^I$8,0)</f>
        <v>799</v>
      </c>
      <c r="J69" s="77">
        <f>ROUND(J$7*$B69/1000*($N$18/$M$18)^J$8,0)</f>
        <v>394</v>
      </c>
      <c r="K69" s="78">
        <f>ROUND(K$7*$B69/1000*($N$18/$M$18)^K$8,0)</f>
        <v>530</v>
      </c>
      <c r="L69" s="77">
        <f>ROUND(L$7*$B69/1000*($N$18/$M$18)^L$8,0)</f>
        <v>689</v>
      </c>
      <c r="M69" s="78">
        <f>ROUND(M$7*$B69/1000*($N$18/$M$18)^M$8,0)</f>
        <v>957</v>
      </c>
      <c r="N69" s="77">
        <f>ROUND(N$7*$B69/1000*($N$18/$M$18)^N$8,0)</f>
        <v>467</v>
      </c>
      <c r="O69" s="78">
        <f>ROUND(O$7*$B69/1000*($N$18/$M$18)^O$8,0)</f>
        <v>617</v>
      </c>
      <c r="P69" s="77">
        <f>ROUND(P$7*$B69/1000*($N$18/$M$18)^P$8,0)</f>
        <v>797</v>
      </c>
      <c r="Q69" s="78">
        <f>ROUND(Q$7*$B69/1000*($N$18/$M$18)^Q$8,0)</f>
        <v>1109</v>
      </c>
      <c r="R69" s="77">
        <f>ROUND(R$7*$B69/1000*($N$18/$M$18)^R$8,0)</f>
        <v>532</v>
      </c>
      <c r="S69" s="78">
        <f>ROUND(S$7*$B69/1000*($N$18/$M$18)^S$8,0)</f>
        <v>702</v>
      </c>
      <c r="T69" s="77">
        <f>ROUND(T$7*$B69/1000*($N$18/$M$18)^T$8,0)</f>
        <v>899</v>
      </c>
      <c r="U69" s="78">
        <f>ROUND(U$7*$B69/1000*($N$18/$M$18)^U$8,0)</f>
        <v>1242</v>
      </c>
      <c r="V69" s="77">
        <f>ROUND(V$7*$B69/1000*($N$18/$M$18)^V$8,0)</f>
        <v>648</v>
      </c>
      <c r="W69" s="78">
        <f>ROUND(W$7*$B69/1000*($N$18/$M$18)^W$8,0)</f>
        <v>863</v>
      </c>
      <c r="X69" s="77">
        <f>ROUND(X$7*$B69/1000*($N$18/$M$18)^X$8,0)</f>
        <v>1091</v>
      </c>
      <c r="Y69" s="78">
        <f>ROUND(Y$7*$B69/1000*($N$18/$M$18)^Y$8,0)</f>
        <v>1487</v>
      </c>
    </row>
    <row r="70" spans="2:25" ht="15.75" x14ac:dyDescent="0.25">
      <c r="B70" s="58">
        <v>1500</v>
      </c>
      <c r="C70" s="79">
        <f>ROUND(C$7*$B70/1000*($N$18/$M$18)^C$8,0)</f>
        <v>254</v>
      </c>
      <c r="D70" s="79">
        <f>ROUND(D$7*$B70/1000*($N$18/$M$18)^D$8,0)</f>
        <v>487</v>
      </c>
      <c r="E70" s="101"/>
      <c r="F70" s="100"/>
      <c r="G70" s="101"/>
      <c r="H70" s="79">
        <f>ROUND(H$7*$B70/1000*($N$18/$M$18)^H$8,0)</f>
        <v>616</v>
      </c>
      <c r="I70" s="80">
        <f>ROUND(I$7*$B70/1000*($N$18/$M$18)^I$8,0)</f>
        <v>856</v>
      </c>
      <c r="J70" s="100"/>
      <c r="K70" s="101"/>
      <c r="L70" s="79">
        <f>ROUND(L$7*$B70/1000*($N$18/$M$18)^L$8,0)</f>
        <v>738</v>
      </c>
      <c r="M70" s="80">
        <f>ROUND(M$7*$B70/1000*($N$18/$M$18)^M$8,0)</f>
        <v>1025</v>
      </c>
      <c r="N70" s="79">
        <f>ROUND(N$7*$B70/1000*($N$18/$M$18)^N$8,0)</f>
        <v>500</v>
      </c>
      <c r="O70" s="101"/>
      <c r="P70" s="79">
        <f>ROUND(P$7*$B70/1000*($N$18/$M$18)^P$8,0)</f>
        <v>853</v>
      </c>
      <c r="Q70" s="80">
        <f>ROUND(Q$7*$B70/1000*($N$18/$M$18)^Q$8,0)</f>
        <v>1188</v>
      </c>
      <c r="R70" s="100"/>
      <c r="S70" s="101"/>
      <c r="T70" s="79">
        <f>ROUND(T$7*$B70/1000*($N$18/$M$18)^T$8,0)</f>
        <v>963</v>
      </c>
      <c r="U70" s="101"/>
      <c r="V70" s="100"/>
      <c r="W70" s="101"/>
      <c r="X70" s="79">
        <f>ROUND(X$7*$B70/1000*($N$18/$M$18)^X$8,0)</f>
        <v>1169</v>
      </c>
      <c r="Y70" s="80">
        <f>ROUND(Y$7*$B70/1000*($N$18/$M$18)^Y$8,0)</f>
        <v>1593</v>
      </c>
    </row>
    <row r="71" spans="2:25" ht="15.75" x14ac:dyDescent="0.25">
      <c r="B71" s="57">
        <v>1600</v>
      </c>
      <c r="C71" s="77">
        <f>ROUND(C$7*$B71/1000*($N$18/$M$18)^C$8,0)</f>
        <v>270</v>
      </c>
      <c r="D71" s="77">
        <f>ROUND(D$7*$B71/1000*($N$18/$M$18)^D$8,0)</f>
        <v>520</v>
      </c>
      <c r="E71" s="78">
        <f>ROUND(E$7*$B71/1000*($N$18/$M$18)^E$8,0)</f>
        <v>722</v>
      </c>
      <c r="F71" s="77">
        <f>ROUND(F$7*$B71/1000*($N$18/$M$18)^F$8,0)</f>
        <v>362</v>
      </c>
      <c r="G71" s="78">
        <f>ROUND(G$7*$B71/1000*($N$18/$M$18)^G$8,0)</f>
        <v>502</v>
      </c>
      <c r="H71" s="77">
        <f>ROUND(H$7*$B71/1000*($N$18/$M$18)^H$8,0)</f>
        <v>657</v>
      </c>
      <c r="I71" s="78">
        <f>ROUND(I$7*$B71/1000*($N$18/$M$18)^I$8,0)</f>
        <v>913</v>
      </c>
      <c r="J71" s="77">
        <f>ROUND(J$7*$B71/1000*($N$18/$M$18)^J$8,0)</f>
        <v>450</v>
      </c>
      <c r="K71" s="78">
        <f>ROUND(K$7*$B71/1000*($N$18/$M$18)^K$8,0)</f>
        <v>606</v>
      </c>
      <c r="L71" s="77">
        <f>ROUND(L$7*$B71/1000*($N$18/$M$18)^L$8,0)</f>
        <v>787</v>
      </c>
      <c r="M71" s="78">
        <f>ROUND(M$7*$B71/1000*($N$18/$M$18)^M$8,0)</f>
        <v>1094</v>
      </c>
      <c r="N71" s="77">
        <f>ROUND(N$7*$B71/1000*($N$18/$M$18)^N$8,0)</f>
        <v>534</v>
      </c>
      <c r="O71" s="78">
        <f>ROUND(O$7*$B71/1000*($N$18/$M$18)^O$8,0)</f>
        <v>705</v>
      </c>
      <c r="P71" s="77">
        <f>ROUND(P$7*$B71/1000*($N$18/$M$18)^P$8,0)</f>
        <v>910</v>
      </c>
      <c r="Q71" s="78">
        <f>ROUND(Q$7*$B71/1000*($N$18/$M$18)^Q$8,0)</f>
        <v>1267</v>
      </c>
      <c r="R71" s="77">
        <f>ROUND(R$7*$B71/1000*($N$18/$M$18)^R$8,0)</f>
        <v>608</v>
      </c>
      <c r="S71" s="78">
        <f>ROUND(S$7*$B71/1000*($N$18/$M$18)^S$8,0)</f>
        <v>802</v>
      </c>
      <c r="T71" s="77">
        <f>ROUND(T$7*$B71/1000*($N$18/$M$18)^T$8,0)</f>
        <v>1027</v>
      </c>
      <c r="U71" s="78">
        <f>ROUND(U$7*$B71/1000*($N$18/$M$18)^U$8,0)</f>
        <v>1420</v>
      </c>
      <c r="V71" s="77">
        <f>ROUND(V$7*$B71/1000*($N$18/$M$18)^V$8,0)</f>
        <v>741</v>
      </c>
      <c r="W71" s="78">
        <f>ROUND(W$7*$B71/1000*($N$18/$M$18)^W$8,0)</f>
        <v>987</v>
      </c>
      <c r="X71" s="77">
        <f>ROUND(X$7*$B71/1000*($N$18/$M$18)^X$8,0)</f>
        <v>1247</v>
      </c>
      <c r="Y71" s="78">
        <f>ROUND(Y$7*$B71/1000*($N$18/$M$18)^Y$8,0)</f>
        <v>1700</v>
      </c>
    </row>
    <row r="72" spans="2:25" ht="15.75" x14ac:dyDescent="0.25">
      <c r="B72" s="107">
        <v>1800</v>
      </c>
      <c r="C72" s="102">
        <f>ROUND(C$7*$B72/1000*($N$18/$M$18)^C$8,0)</f>
        <v>304</v>
      </c>
      <c r="D72" s="102">
        <f>ROUND(D$7*$B72/1000*($N$18/$M$18)^D$8,0)</f>
        <v>585</v>
      </c>
      <c r="E72" s="103">
        <f>ROUND(E$7*$B72/1000*($N$18/$M$18)^E$8,0)</f>
        <v>812</v>
      </c>
      <c r="F72" s="102">
        <f>ROUND(F$7*$B72/1000*($N$18/$M$18)^F$8,0)</f>
        <v>407</v>
      </c>
      <c r="G72" s="103">
        <f>ROUND(G$7*$B72/1000*($N$18/$M$18)^G$8,0)</f>
        <v>565</v>
      </c>
      <c r="H72" s="102">
        <f>ROUND(H$7*$B72/1000*($N$18/$M$18)^H$8,0)</f>
        <v>740</v>
      </c>
      <c r="I72" s="103">
        <f>ROUND(I$7*$B72/1000*($N$18/$M$18)^I$8,0)</f>
        <v>1027</v>
      </c>
      <c r="J72" s="102">
        <f>ROUND(J$7*$B72/1000*($N$18/$M$18)^J$8,0)</f>
        <v>506</v>
      </c>
      <c r="K72" s="103">
        <f>ROUND(K$7*$B72/1000*($N$18/$M$18)^K$8,0)</f>
        <v>681</v>
      </c>
      <c r="L72" s="102">
        <f>ROUND(L$7*$B72/1000*($N$18/$M$18)^L$8,0)</f>
        <v>885</v>
      </c>
      <c r="M72" s="103">
        <f>ROUND(M$7*$B72/1000*($N$18/$M$18)^M$8,0)</f>
        <v>1230</v>
      </c>
      <c r="N72" s="102">
        <f>ROUND(N$7*$B72/1000*($N$18/$M$18)^N$8,0)</f>
        <v>600</v>
      </c>
      <c r="O72" s="103">
        <f>ROUND(O$7*$B72/1000*($N$18/$M$18)^O$8,0)</f>
        <v>793</v>
      </c>
      <c r="P72" s="102">
        <f>ROUND(P$7*$B72/1000*($N$18/$M$18)^P$8,0)</f>
        <v>1024</v>
      </c>
      <c r="Q72" s="103">
        <f>ROUND(Q$7*$B72/1000*($N$18/$M$18)^Q$8,0)</f>
        <v>1426</v>
      </c>
      <c r="R72" s="102">
        <f>ROUND(R$7*$B72/1000*($N$18/$M$18)^R$8,0)</f>
        <v>684</v>
      </c>
      <c r="S72" s="103">
        <f>ROUND(S$7*$B72/1000*($N$18/$M$18)^S$8,0)</f>
        <v>902</v>
      </c>
      <c r="T72" s="102">
        <f>ROUND(T$7*$B72/1000*($N$18/$M$18)^T$8,0)</f>
        <v>1156</v>
      </c>
      <c r="U72" s="103">
        <f>ROUND(U$7*$B72/1000*($N$18/$M$18)^U$8,0)</f>
        <v>1597</v>
      </c>
      <c r="V72" s="100"/>
      <c r="W72" s="101"/>
      <c r="X72" s="102">
        <f>ROUND(X$7*$B72/1000*($N$18/$M$18)^X$8,0)</f>
        <v>1402</v>
      </c>
      <c r="Y72" s="103">
        <f>ROUND(Y$7*$B72/1000*($N$18/$M$18)^Y$8,0)</f>
        <v>1912</v>
      </c>
    </row>
    <row r="73" spans="2:25" ht="15.75" x14ac:dyDescent="0.25">
      <c r="B73" s="57">
        <v>2000</v>
      </c>
      <c r="C73" s="77">
        <f>ROUND(C$7*$B73/1000*($N$18/$M$18)^C$8,0)</f>
        <v>338</v>
      </c>
      <c r="D73" s="77">
        <f>ROUND(D$7*$B73/1000*($N$18/$M$18)^D$8,0)</f>
        <v>650</v>
      </c>
      <c r="E73" s="78">
        <f>ROUND(E$7*$B73/1000*($N$18/$M$18)^E$8,0)</f>
        <v>902</v>
      </c>
      <c r="F73" s="77">
        <f>ROUND(F$7*$B73/1000*($N$18/$M$18)^F$8,0)</f>
        <v>453</v>
      </c>
      <c r="G73" s="78">
        <f>ROUND(G$7*$B73/1000*($N$18/$M$18)^G$8,0)</f>
        <v>628</v>
      </c>
      <c r="H73" s="77">
        <f>ROUND(H$7*$B73/1000*($N$18/$M$18)^H$8,0)</f>
        <v>822</v>
      </c>
      <c r="I73" s="78">
        <f>ROUND(I$7*$B73/1000*($N$18/$M$18)^I$8,0)</f>
        <v>1141</v>
      </c>
      <c r="J73" s="77">
        <f>ROUND(J$7*$B73/1000*($N$18/$M$18)^J$8,0)</f>
        <v>562</v>
      </c>
      <c r="K73" s="78">
        <f>ROUND(K$7*$B73/1000*($N$18/$M$18)^K$8,0)</f>
        <v>757</v>
      </c>
      <c r="L73" s="77">
        <f>ROUND(L$7*$B73/1000*($N$18/$M$18)^L$8,0)</f>
        <v>984</v>
      </c>
      <c r="M73" s="78">
        <f>ROUND(M$7*$B73/1000*($N$18/$M$18)^M$8,0)</f>
        <v>1367</v>
      </c>
      <c r="N73" s="77">
        <f>ROUND(N$7*$B73/1000*($N$18/$M$18)^N$8,0)</f>
        <v>667</v>
      </c>
      <c r="O73" s="78">
        <f>ROUND(O$7*$B73/1000*($N$18/$M$18)^O$8,0)</f>
        <v>881</v>
      </c>
      <c r="P73" s="77">
        <f>ROUND(P$7*$B73/1000*($N$18/$M$18)^P$8,0)</f>
        <v>1138</v>
      </c>
      <c r="Q73" s="78">
        <f>ROUND(Q$7*$B73/1000*($N$18/$M$18)^Q$8,0)</f>
        <v>1584</v>
      </c>
      <c r="R73" s="77">
        <f>ROUND(R$7*$B73/1000*($N$18/$M$18)^R$8,0)</f>
        <v>760</v>
      </c>
      <c r="S73" s="78">
        <f>ROUND(S$7*$B73/1000*($N$18/$M$18)^S$8,0)</f>
        <v>1002</v>
      </c>
      <c r="T73" s="77">
        <f>ROUND(T$7*$B73/1000*($N$18/$M$18)^T$8,0)</f>
        <v>1284</v>
      </c>
      <c r="U73" s="78">
        <f>ROUND(U$7*$B73/1000*($N$18/$M$18)^U$8,0)</f>
        <v>1775</v>
      </c>
      <c r="V73" s="100"/>
      <c r="W73" s="101"/>
      <c r="X73" s="77">
        <f>ROUND(X$7*$B73/1000*($N$18/$M$18)^X$8,0)</f>
        <v>1558</v>
      </c>
      <c r="Y73" s="78">
        <f>ROUND(Y$7*$B73/1000*($N$18/$M$18)^Y$8,0)</f>
        <v>2125</v>
      </c>
    </row>
    <row r="74" spans="2:25" ht="15.75" x14ac:dyDescent="0.25">
      <c r="B74" s="107">
        <v>2200</v>
      </c>
      <c r="C74" s="102">
        <f>ROUND(C$7*$B74/1000*($N$18/$M$18)^C$8,0)</f>
        <v>372</v>
      </c>
      <c r="D74" s="102">
        <f>ROUND(D$7*$B74/1000*($N$18/$M$18)^D$8,0)</f>
        <v>715</v>
      </c>
      <c r="E74" s="103">
        <f>ROUND(E$7*$B74/1000*($N$18/$M$18)^E$8,0)</f>
        <v>992</v>
      </c>
      <c r="F74" s="102">
        <f>ROUND(F$7*$B74/1000*($N$18/$M$18)^F$8,0)</f>
        <v>498</v>
      </c>
      <c r="G74" s="103">
        <f>ROUND(G$7*$B74/1000*($N$18/$M$18)^G$8,0)</f>
        <v>691</v>
      </c>
      <c r="H74" s="102">
        <f>ROUND(H$7*$B74/1000*($N$18/$M$18)^H$8,0)</f>
        <v>904</v>
      </c>
      <c r="I74" s="103">
        <f>ROUND(I$7*$B74/1000*($N$18/$M$18)^I$8,0)</f>
        <v>1255</v>
      </c>
      <c r="J74" s="102">
        <f>ROUND(J$7*$B74/1000*($N$18/$M$18)^J$8,0)</f>
        <v>619</v>
      </c>
      <c r="K74" s="103">
        <f>ROUND(K$7*$B74/1000*($N$18/$M$18)^K$8,0)</f>
        <v>833</v>
      </c>
      <c r="L74" s="102">
        <f>ROUND(L$7*$B74/1000*($N$18/$M$18)^L$8,0)</f>
        <v>1082</v>
      </c>
      <c r="M74" s="103">
        <f>ROUND(M$7*$B74/1000*($N$18/$M$18)^M$8,0)</f>
        <v>1504</v>
      </c>
      <c r="N74" s="102">
        <f>ROUND(N$7*$B74/1000*($N$18/$M$18)^N$8,0)</f>
        <v>734</v>
      </c>
      <c r="O74" s="103">
        <f>ROUND(O$7*$B74/1000*($N$18/$M$18)^O$8,0)</f>
        <v>969</v>
      </c>
      <c r="P74" s="102">
        <f>ROUND(P$7*$B74/1000*($N$18/$M$18)^P$8,0)</f>
        <v>1252</v>
      </c>
      <c r="Q74" s="103">
        <f>ROUND(Q$7*$B74/1000*($N$18/$M$18)^Q$8,0)</f>
        <v>1743</v>
      </c>
      <c r="R74" s="100"/>
      <c r="S74" s="101"/>
      <c r="T74" s="102">
        <f>ROUND(T$7*$B74/1000*($N$18/$M$18)^T$8,0)</f>
        <v>1413</v>
      </c>
      <c r="U74" s="101"/>
      <c r="V74" s="100"/>
      <c r="W74" s="101"/>
      <c r="X74" s="102">
        <f>ROUND(X$7*$B74/1000*($N$18/$M$18)^X$8,0)</f>
        <v>1714</v>
      </c>
      <c r="Y74" s="103">
        <f>ROUND(Y$7*$B74/1000*($N$18/$M$18)^Y$8,0)</f>
        <v>2337</v>
      </c>
    </row>
    <row r="75" spans="2:25" ht="15.75" x14ac:dyDescent="0.25">
      <c r="B75" s="108">
        <v>2300</v>
      </c>
      <c r="C75" s="98">
        <f>ROUND(C$7*$B75/1000*($N$18/$M$18)^C$8,0)</f>
        <v>389</v>
      </c>
      <c r="D75" s="98">
        <f>ROUND(D$7*$B75/1000*($N$18/$M$18)^D$8,0)</f>
        <v>747</v>
      </c>
      <c r="E75" s="101"/>
      <c r="F75" s="100"/>
      <c r="G75" s="101"/>
      <c r="H75" s="98">
        <f>ROUND(H$7*$B75/1000*($N$18/$M$18)^H$8,0)</f>
        <v>945</v>
      </c>
      <c r="I75" s="106">
        <f>ROUND(I$7*$B75/1000*($N$18/$M$18)^I$8,0)</f>
        <v>1312</v>
      </c>
      <c r="J75" s="100"/>
      <c r="K75" s="101"/>
      <c r="L75" s="98">
        <f>ROUND(L$7*$B75/1000*($N$18/$M$18)^L$8,0)</f>
        <v>1131</v>
      </c>
      <c r="M75" s="106">
        <f>ROUND(M$7*$B75/1000*($N$18/$M$18)^M$8,0)</f>
        <v>1572</v>
      </c>
      <c r="N75" s="98">
        <f>ROUND(N$7*$B75/1000*($N$18/$M$18)^N$8,0)</f>
        <v>767</v>
      </c>
      <c r="O75" s="101"/>
      <c r="P75" s="98">
        <f>ROUND(P$7*$B75/1000*($N$18/$M$18)^P$8,0)</f>
        <v>1309</v>
      </c>
      <c r="Q75" s="106">
        <f>ROUND(Q$7*$B75/1000*($N$18/$M$18)^Q$8,0)</f>
        <v>1822</v>
      </c>
      <c r="R75" s="100"/>
      <c r="S75" s="101"/>
      <c r="T75" s="98">
        <f>ROUND(T$7*$B75/1000*($N$18/$M$18)^T$8,0)</f>
        <v>1477</v>
      </c>
      <c r="U75" s="101"/>
      <c r="V75" s="100"/>
      <c r="W75" s="101"/>
      <c r="X75" s="98">
        <f>ROUND(X$7*$B75/1000*($N$18/$M$18)^X$8,0)</f>
        <v>1792</v>
      </c>
      <c r="Y75" s="106">
        <f>ROUND(Y$7*$B75/1000*($N$18/$M$18)^Y$8,0)</f>
        <v>2443</v>
      </c>
    </row>
    <row r="76" spans="2:25" ht="15.75" x14ac:dyDescent="0.25">
      <c r="B76" s="107">
        <v>2400</v>
      </c>
      <c r="C76" s="102">
        <f>ROUND(C$7*$B76/1000*($N$18/$M$18)^C$8,0)</f>
        <v>406</v>
      </c>
      <c r="D76" s="102">
        <f>ROUND(D$7*$B76/1000*($N$18/$M$18)^D$8,0)</f>
        <v>780</v>
      </c>
      <c r="E76" s="103">
        <f>ROUND(E$7*$B76/1000*($N$18/$M$18)^E$8,0)</f>
        <v>1082</v>
      </c>
      <c r="F76" s="102">
        <f>ROUND(F$7*$B76/1000*($N$18/$M$18)^F$8,0)</f>
        <v>543</v>
      </c>
      <c r="G76" s="103">
        <f>ROUND(G$7*$B76/1000*($N$18/$M$18)^G$8,0)</f>
        <v>753</v>
      </c>
      <c r="H76" s="102">
        <f>ROUND(H$7*$B76/1000*($N$18/$M$18)^H$8,0)</f>
        <v>986</v>
      </c>
      <c r="I76" s="103">
        <f>ROUND(I$7*$B76/1000*($N$18/$M$18)^I$8,0)</f>
        <v>1369</v>
      </c>
      <c r="J76" s="102">
        <f>ROUND(J$7*$B76/1000*($N$18/$M$18)^J$8,0)</f>
        <v>675</v>
      </c>
      <c r="K76" s="103">
        <f>ROUND(K$7*$B76/1000*($N$18/$M$18)^K$8,0)</f>
        <v>909</v>
      </c>
      <c r="L76" s="102">
        <f>ROUND(L$7*$B76/1000*($N$18/$M$18)^L$8,0)</f>
        <v>1181</v>
      </c>
      <c r="M76" s="103">
        <f>ROUND(M$7*$B76/1000*($N$18/$M$18)^M$8,0)</f>
        <v>1641</v>
      </c>
      <c r="N76" s="102">
        <f>ROUND(N$7*$B76/1000*($N$18/$M$18)^N$8,0)</f>
        <v>801</v>
      </c>
      <c r="O76" s="103">
        <f>ROUND(O$7*$B76/1000*($N$18/$M$18)^O$8,0)</f>
        <v>1057</v>
      </c>
      <c r="P76" s="102">
        <f>ROUND(P$7*$B76/1000*($N$18/$M$18)^P$8,0)</f>
        <v>1366</v>
      </c>
      <c r="Q76" s="103">
        <f>ROUND(Q$7*$B76/1000*($N$18/$M$18)^Q$8,0)</f>
        <v>1901</v>
      </c>
      <c r="R76" s="100"/>
      <c r="S76" s="101"/>
      <c r="T76" s="102">
        <f>ROUND(T$7*$B76/1000*($N$18/$M$18)^T$8,0)</f>
        <v>1541</v>
      </c>
      <c r="U76" s="101"/>
      <c r="V76" s="100"/>
      <c r="W76" s="101"/>
      <c r="X76" s="100"/>
      <c r="Y76" s="101"/>
    </row>
    <row r="77" spans="2:25" ht="15.75" x14ac:dyDescent="0.25">
      <c r="B77" s="57">
        <v>2600</v>
      </c>
      <c r="C77" s="77">
        <f>ROUND(C$7*$B77/1000*($N$18/$M$18)^C$8,0)</f>
        <v>439</v>
      </c>
      <c r="D77" s="77">
        <f>ROUND(D$7*$B77/1000*($N$18/$M$18)^D$8,0)</f>
        <v>844</v>
      </c>
      <c r="E77" s="78">
        <f>ROUND(E$7*$B77/1000*($N$18/$M$18)^E$8,0)</f>
        <v>1172</v>
      </c>
      <c r="F77" s="77">
        <f>ROUND(F$7*$B77/1000*($N$18/$M$18)^F$8,0)</f>
        <v>589</v>
      </c>
      <c r="G77" s="78">
        <f>ROUND(G$7*$B77/1000*($N$18/$M$18)^G$8,0)</f>
        <v>816</v>
      </c>
      <c r="H77" s="77">
        <f>ROUND(H$7*$B77/1000*($N$18/$M$18)^H$8,0)</f>
        <v>1068</v>
      </c>
      <c r="I77" s="78">
        <f>ROUND(I$7*$B77/1000*($N$18/$M$18)^I$8,0)</f>
        <v>1483</v>
      </c>
      <c r="J77" s="77">
        <f>ROUND(J$7*$B77/1000*($N$18/$M$18)^J$8,0)</f>
        <v>731</v>
      </c>
      <c r="K77" s="78">
        <f>ROUND(K$7*$B77/1000*($N$18/$M$18)^K$8,0)</f>
        <v>984</v>
      </c>
      <c r="L77" s="77">
        <f>ROUND(L$7*$B77/1000*($N$18/$M$18)^L$8,0)</f>
        <v>1279</v>
      </c>
      <c r="M77" s="78">
        <f>ROUND(M$7*$B77/1000*($N$18/$M$18)^M$8,0)</f>
        <v>1777</v>
      </c>
      <c r="N77" s="77">
        <f>ROUND(N$7*$B77/1000*($N$18/$M$18)^N$8,0)</f>
        <v>867</v>
      </c>
      <c r="O77" s="78">
        <f>ROUND(O$7*$B77/1000*($N$18/$M$18)^O$8,0)</f>
        <v>1145</v>
      </c>
      <c r="P77" s="77">
        <f>ROUND(P$7*$B77/1000*($N$18/$M$18)^P$8,0)</f>
        <v>1479</v>
      </c>
      <c r="Q77" s="78">
        <f>ROUND(Q$7*$B77/1000*($N$18/$M$18)^Q$8,0)</f>
        <v>2060</v>
      </c>
      <c r="R77" s="100"/>
      <c r="S77" s="101"/>
      <c r="T77" s="100"/>
      <c r="U77" s="101"/>
      <c r="V77" s="100"/>
      <c r="W77" s="101"/>
      <c r="X77" s="100"/>
      <c r="Y77" s="101"/>
    </row>
    <row r="78" spans="2:25" ht="15.75" x14ac:dyDescent="0.25">
      <c r="B78" s="107">
        <v>2800</v>
      </c>
      <c r="C78" s="102">
        <f>ROUND(C$7*$B78/1000*($N$18/$M$18)^C$8,0)</f>
        <v>473</v>
      </c>
      <c r="D78" s="102">
        <f>ROUND(D$7*$B78/1000*($N$18/$M$18)^D$8,0)</f>
        <v>909</v>
      </c>
      <c r="E78" s="103">
        <f>ROUND(E$7*$B78/1000*($N$18/$M$18)^E$8,0)</f>
        <v>1263</v>
      </c>
      <c r="F78" s="102">
        <f>ROUND(F$7*$B78/1000*($N$18/$M$18)^F$8,0)</f>
        <v>634</v>
      </c>
      <c r="G78" s="103">
        <f>ROUND(G$7*$B78/1000*($N$18/$M$18)^G$8,0)</f>
        <v>879</v>
      </c>
      <c r="H78" s="102">
        <f>ROUND(H$7*$B78/1000*($N$18/$M$18)^H$8,0)</f>
        <v>1150</v>
      </c>
      <c r="I78" s="103">
        <f>ROUND(I$7*$B78/1000*($N$18/$M$18)^I$8,0)</f>
        <v>1597</v>
      </c>
      <c r="J78" s="102">
        <f>ROUND(J$7*$B78/1000*($N$18/$M$18)^J$8,0)</f>
        <v>787</v>
      </c>
      <c r="K78" s="103">
        <f>ROUND(K$7*$B78/1000*($N$18/$M$18)^K$8,0)</f>
        <v>1060</v>
      </c>
      <c r="L78" s="102">
        <f>ROUND(L$7*$B78/1000*($N$18/$M$18)^L$8,0)</f>
        <v>1377</v>
      </c>
      <c r="M78" s="103">
        <f>ROUND(M$7*$B78/1000*($N$18/$M$18)^M$8,0)</f>
        <v>1914</v>
      </c>
      <c r="N78" s="102">
        <f>ROUND(N$7*$B78/1000*($N$18/$M$18)^N$8,0)</f>
        <v>934</v>
      </c>
      <c r="O78" s="103">
        <f>ROUND(O$7*$B78/1000*($N$18/$M$18)^O$8,0)</f>
        <v>1234</v>
      </c>
      <c r="P78" s="102">
        <f>ROUND(P$7*$B78/1000*($N$18/$M$18)^P$8,0)</f>
        <v>1593</v>
      </c>
      <c r="Q78" s="103">
        <f>ROUND(Q$7*$B78/1000*($N$18/$M$18)^Q$8,0)</f>
        <v>2218</v>
      </c>
      <c r="R78" s="100"/>
      <c r="S78" s="101"/>
      <c r="T78" s="100"/>
      <c r="U78" s="101"/>
      <c r="V78" s="100"/>
      <c r="W78" s="101"/>
      <c r="X78" s="100"/>
      <c r="Y78" s="101"/>
    </row>
    <row r="79" spans="2:25" ht="15.75" x14ac:dyDescent="0.25">
      <c r="B79" s="57">
        <v>3000</v>
      </c>
      <c r="C79" s="77">
        <f>ROUND(C$7*$B79/1000*($N$18/$M$18)^C$8,0)</f>
        <v>507</v>
      </c>
      <c r="D79" s="77">
        <f>ROUND(D$7*$B79/1000*($N$18/$M$18)^D$8,0)</f>
        <v>974</v>
      </c>
      <c r="E79" s="78">
        <f>ROUND(E$7*$B79/1000*($N$18/$M$18)^E$8,0)</f>
        <v>1353</v>
      </c>
      <c r="F79" s="77">
        <f>ROUND(F$7*$B79/1000*($N$18/$M$18)^F$8,0)</f>
        <v>679</v>
      </c>
      <c r="G79" s="78">
        <f>ROUND(G$7*$B79/1000*($N$18/$M$18)^G$8,0)</f>
        <v>942</v>
      </c>
      <c r="H79" s="77">
        <f>ROUND(H$7*$B79/1000*($N$18/$M$18)^H$8,0)</f>
        <v>1233</v>
      </c>
      <c r="I79" s="78">
        <f>ROUND(I$7*$B79/1000*($N$18/$M$18)^I$8,0)</f>
        <v>1711</v>
      </c>
      <c r="J79" s="77">
        <f>ROUND(J$7*$B79/1000*($N$18/$M$18)^J$8,0)</f>
        <v>844</v>
      </c>
      <c r="K79" s="78">
        <f>ROUND(K$7*$B79/1000*($N$18/$M$18)^K$8,0)</f>
        <v>1136</v>
      </c>
      <c r="L79" s="77">
        <f>ROUND(L$7*$B79/1000*($N$18/$M$18)^L$8,0)</f>
        <v>1476</v>
      </c>
      <c r="M79" s="78">
        <f>ROUND(M$7*$B79/1000*($N$18/$M$18)^M$8,0)</f>
        <v>2051</v>
      </c>
      <c r="N79" s="77">
        <f>ROUND(N$7*$B79/1000*($N$18/$M$18)^N$8,0)</f>
        <v>1001</v>
      </c>
      <c r="O79" s="78">
        <f>ROUND(O$7*$B79/1000*($N$18/$M$18)^O$8,0)</f>
        <v>1322</v>
      </c>
      <c r="P79" s="77">
        <f>ROUND(P$7*$B79/1000*($N$18/$M$18)^P$8,0)</f>
        <v>1707</v>
      </c>
      <c r="Q79" s="78">
        <f>ROUND(Q$7*$B79/1000*($N$18/$M$18)^Q$8,0)</f>
        <v>2376</v>
      </c>
      <c r="R79" s="100"/>
      <c r="S79" s="101"/>
      <c r="T79" s="100"/>
      <c r="U79" s="101"/>
      <c r="V79" s="100"/>
      <c r="W79" s="101"/>
      <c r="X79" s="77">
        <f>ROUND(X$7*$B79/1000*($N$18/$M$18)^X$8,0)</f>
        <v>2337</v>
      </c>
      <c r="Y79" s="101"/>
    </row>
  </sheetData>
  <sheetProtection algorithmName="SHA-512" hashValue="1sCx/SRqIGGbuzwMnmILLzzxFp0afl7nYVEZZHqHWgvYKvaN0OTLvfHyeSFCozCxDM01xVDzyjUPAVriv0+qSg==" saltValue="JPP4ldGmEkXT3GJomRjFjg==" spinCount="100000" sheet="1" objects="1" scenarios="1"/>
  <mergeCells count="38">
    <mergeCell ref="V56:Y56"/>
    <mergeCell ref="C58:E58"/>
    <mergeCell ref="F58:I58"/>
    <mergeCell ref="J58:M58"/>
    <mergeCell ref="N58:Q58"/>
    <mergeCell ref="R58:U58"/>
    <mergeCell ref="V58:Y58"/>
    <mergeCell ref="C56:E56"/>
    <mergeCell ref="F56:I56"/>
    <mergeCell ref="J56:M56"/>
    <mergeCell ref="N56:Q56"/>
    <mergeCell ref="R56:U56"/>
    <mergeCell ref="A11:B11"/>
    <mergeCell ref="R29:U29"/>
    <mergeCell ref="V29:Y29"/>
    <mergeCell ref="F27:I27"/>
    <mergeCell ref="J27:M27"/>
    <mergeCell ref="N27:Q27"/>
    <mergeCell ref="R27:U27"/>
    <mergeCell ref="V27:Y27"/>
    <mergeCell ref="C29:E29"/>
    <mergeCell ref="F29:I29"/>
    <mergeCell ref="J29:M29"/>
    <mergeCell ref="N29:Q29"/>
    <mergeCell ref="C27:E27"/>
    <mergeCell ref="A9:B9"/>
    <mergeCell ref="A10:B10"/>
    <mergeCell ref="R5:U5"/>
    <mergeCell ref="V5:Y5"/>
    <mergeCell ref="N5:Q5"/>
    <mergeCell ref="C5:E5"/>
    <mergeCell ref="F5:I5"/>
    <mergeCell ref="J5:M5"/>
    <mergeCell ref="C1:G1"/>
    <mergeCell ref="A5:B5"/>
    <mergeCell ref="A6:B6"/>
    <mergeCell ref="A7:B7"/>
    <mergeCell ref="A8:B8"/>
  </mergeCells>
  <pageMargins left="0.39370078740157483" right="0.39370078740157483" top="0.39370078740157483" bottom="0.78740157480314965" header="0.31496062992125984" footer="0.31496062992125984"/>
  <pageSetup paperSize="9" scale="5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819eeba-34b7-4dce-9b40-76fa7975d1af" xsi:nil="true"/>
    <lcf76f155ced4ddcb4097134ff3c332f xmlns="1c0c3efb-fe21-42d5-816c-2e0edb3dbeea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93281F1B9286409712A25E5118D6C1" ma:contentTypeVersion="12" ma:contentTypeDescription="Create a new document." ma:contentTypeScope="" ma:versionID="b81b7806d890cd0e9ed9c1941421cf3a">
  <xsd:schema xmlns:xsd="http://www.w3.org/2001/XMLSchema" xmlns:xs="http://www.w3.org/2001/XMLSchema" xmlns:p="http://schemas.microsoft.com/office/2006/metadata/properties" xmlns:ns2="1c0c3efb-fe21-42d5-816c-2e0edb3dbeea" xmlns:ns3="c819eeba-34b7-4dce-9b40-76fa7975d1af" targetNamespace="http://schemas.microsoft.com/office/2006/metadata/properties" ma:root="true" ma:fieldsID="96a2a047186edf57a5574db0593102e0" ns2:_="" ns3:_="">
    <xsd:import namespace="1c0c3efb-fe21-42d5-816c-2e0edb3dbeea"/>
    <xsd:import namespace="c819eeba-34b7-4dce-9b40-76fa7975d1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c3efb-fe21-42d5-816c-2e0edb3dbe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7f45e91-11bd-4bab-ba49-94e4899cda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19eeba-34b7-4dce-9b40-76fa7975d1a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84c017d-1306-4338-ad5f-d57330b32979}" ma:internalName="TaxCatchAll" ma:showField="CatchAllData" ma:web="c819eeba-34b7-4dce-9b40-76fa7975d1a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41942D-AEB3-4C39-8547-F4BF1B7D88D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6053D40-BD48-406A-BE20-F8D677B7F6D7}">
  <ds:schemaRefs>
    <ds:schemaRef ds:uri="http://schemas.microsoft.com/office/2006/metadata/properties"/>
    <ds:schemaRef ds:uri="http://schemas.microsoft.com/office/infopath/2007/PartnerControls"/>
    <ds:schemaRef ds:uri="c819eeba-34b7-4dce-9b40-76fa7975d1af"/>
    <ds:schemaRef ds:uri="1c0c3efb-fe21-42d5-816c-2e0edb3dbeea"/>
  </ds:schemaRefs>
</ds:datastoreItem>
</file>

<file path=customXml/itemProps3.xml><?xml version="1.0" encoding="utf-8"?>
<ds:datastoreItem xmlns:ds="http://schemas.openxmlformats.org/officeDocument/2006/customXml" ds:itemID="{BF7ECF2E-7B03-4F14-A588-CBF9D23936E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c3efb-fe21-42d5-816c-2e0edb3dbeea"/>
    <ds:schemaRef ds:uri="c819eeba-34b7-4dce-9b40-76fa7975d1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1</vt:i4>
      </vt:variant>
    </vt:vector>
  </HeadingPairs>
  <TitlesOfParts>
    <vt:vector size="2" baseType="lpstr">
      <vt:lpstr>Compact 4</vt:lpstr>
      <vt:lpstr>'Compact 4'!Udskriftsområde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Orshaegen Steven</dc:creator>
  <cp:lastModifiedBy>Trine Clausen</cp:lastModifiedBy>
  <dcterms:created xsi:type="dcterms:W3CDTF">2013-09-12T12:50:12Z</dcterms:created>
  <dcterms:modified xsi:type="dcterms:W3CDTF">2026-02-03T08:56:35Z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0x0101008993281F1B9286409712A25E5118D6C1</vt:lpwstr>
  </property>
  <property fmtid="{D5CDD505-2E9C-101B-9397-08002B2CF9AE}" pid="3" name="MediaServiceImageTags">
    <vt:lpwstr/>
  </property>
</Properties>
</file>