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13_ncr:1_{4C8D2842-DBB4-4238-8896-E682F492FD6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Galva 4" sheetId="1" r:id="rId1"/>
  </sheets>
  <definedNames>
    <definedName name="_xlnm.Print_Area" localSheetId="0">'Galva 4'!$A$1:$Z$56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C52" i="1" l="1"/>
  <c r="D52" i="1"/>
  <c r="L52" i="1"/>
  <c r="T52" i="1"/>
  <c r="D53" i="1"/>
  <c r="L53" i="1"/>
  <c r="T53" i="1"/>
  <c r="D54" i="1"/>
  <c r="L54" i="1"/>
  <c r="T54" i="1"/>
  <c r="D55" i="1"/>
  <c r="L55" i="1"/>
  <c r="T55" i="1"/>
  <c r="D56" i="1"/>
  <c r="L56" i="1"/>
  <c r="T56" i="1"/>
  <c r="D57" i="1"/>
  <c r="L57" i="1"/>
  <c r="T57" i="1"/>
  <c r="D58" i="1"/>
  <c r="L58" i="1"/>
  <c r="T58" i="1"/>
  <c r="D59" i="1"/>
  <c r="L59" i="1"/>
  <c r="T59" i="1"/>
  <c r="D61" i="1"/>
  <c r="L61" i="1"/>
  <c r="T61" i="1"/>
  <c r="D63" i="1"/>
  <c r="L63" i="1"/>
  <c r="T63" i="1"/>
  <c r="E52" i="1"/>
  <c r="M52" i="1"/>
  <c r="U52" i="1"/>
  <c r="E53" i="1"/>
  <c r="M53" i="1"/>
  <c r="U53" i="1"/>
  <c r="E54" i="1"/>
  <c r="M54" i="1"/>
  <c r="U54" i="1"/>
  <c r="E55" i="1"/>
  <c r="M55" i="1"/>
  <c r="U55" i="1"/>
  <c r="E56" i="1"/>
  <c r="M56" i="1"/>
  <c r="U56" i="1"/>
  <c r="E57" i="1"/>
  <c r="M57" i="1"/>
  <c r="U57" i="1"/>
  <c r="E58" i="1"/>
  <c r="M58" i="1"/>
  <c r="U58" i="1"/>
  <c r="E59" i="1"/>
  <c r="M59" i="1"/>
  <c r="U59" i="1"/>
  <c r="E61" i="1"/>
  <c r="M61" i="1"/>
  <c r="U61" i="1"/>
  <c r="E63" i="1"/>
  <c r="M63" i="1"/>
  <c r="U63" i="1"/>
  <c r="G52" i="1"/>
  <c r="O52" i="1"/>
  <c r="G53" i="1"/>
  <c r="G54" i="1"/>
  <c r="O56" i="1"/>
  <c r="F52" i="1"/>
  <c r="N52" i="1"/>
  <c r="V52" i="1"/>
  <c r="F53" i="1"/>
  <c r="N53" i="1"/>
  <c r="V53" i="1"/>
  <c r="F54" i="1"/>
  <c r="N54" i="1"/>
  <c r="V54" i="1"/>
  <c r="F55" i="1"/>
  <c r="N55" i="1"/>
  <c r="V55" i="1"/>
  <c r="F56" i="1"/>
  <c r="N56" i="1"/>
  <c r="V56" i="1"/>
  <c r="F57" i="1"/>
  <c r="N57" i="1"/>
  <c r="V57" i="1"/>
  <c r="F58" i="1"/>
  <c r="N58" i="1"/>
  <c r="V58" i="1"/>
  <c r="F59" i="1"/>
  <c r="N59" i="1"/>
  <c r="V59" i="1"/>
  <c r="F61" i="1"/>
  <c r="N61" i="1"/>
  <c r="V61" i="1"/>
  <c r="F63" i="1"/>
  <c r="N63" i="1"/>
  <c r="V63" i="1"/>
  <c r="O53" i="1"/>
  <c r="O54" i="1"/>
  <c r="G55" i="1"/>
  <c r="O55" i="1"/>
  <c r="K61" i="1"/>
  <c r="S52" i="1"/>
  <c r="K53" i="1"/>
  <c r="C54" i="1"/>
  <c r="S54" i="1"/>
  <c r="K55" i="1"/>
  <c r="C56" i="1"/>
  <c r="R56" i="1"/>
  <c r="H57" i="1"/>
  <c r="S57" i="1"/>
  <c r="I58" i="1"/>
  <c r="J59" i="1"/>
  <c r="O61" i="1"/>
  <c r="C63" i="1"/>
  <c r="Q63" i="1"/>
  <c r="R52" i="1"/>
  <c r="Q56" i="1"/>
  <c r="R57" i="1"/>
  <c r="H52" i="1"/>
  <c r="P53" i="1"/>
  <c r="H54" i="1"/>
  <c r="P55" i="1"/>
  <c r="G56" i="1"/>
  <c r="S56" i="1"/>
  <c r="I57" i="1"/>
  <c r="J58" i="1"/>
  <c r="K59" i="1"/>
  <c r="P61" i="1"/>
  <c r="G63" i="1"/>
  <c r="R63" i="1"/>
  <c r="J55" i="1"/>
  <c r="G57" i="1"/>
  <c r="I52" i="1"/>
  <c r="Q53" i="1"/>
  <c r="I54" i="1"/>
  <c r="Q55" i="1"/>
  <c r="H56" i="1"/>
  <c r="J57" i="1"/>
  <c r="K58" i="1"/>
  <c r="O59" i="1"/>
  <c r="C61" i="1"/>
  <c r="Q61" i="1"/>
  <c r="H63" i="1"/>
  <c r="S63" i="1"/>
  <c r="C57" i="1"/>
  <c r="S59" i="1"/>
  <c r="I59" i="1"/>
  <c r="J52" i="1"/>
  <c r="R53" i="1"/>
  <c r="J54" i="1"/>
  <c r="R55" i="1"/>
  <c r="I56" i="1"/>
  <c r="K57" i="1"/>
  <c r="O58" i="1"/>
  <c r="P59" i="1"/>
  <c r="G61" i="1"/>
  <c r="R61" i="1"/>
  <c r="I63" i="1"/>
  <c r="H53" i="1"/>
  <c r="H55" i="1"/>
  <c r="K56" i="1"/>
  <c r="P57" i="1"/>
  <c r="C58" i="1"/>
  <c r="G59" i="1"/>
  <c r="I61" i="1"/>
  <c r="K63" i="1"/>
  <c r="I53" i="1"/>
  <c r="G58" i="1"/>
  <c r="O63" i="1"/>
  <c r="K52" i="1"/>
  <c r="C53" i="1"/>
  <c r="S53" i="1"/>
  <c r="K54" i="1"/>
  <c r="C55" i="1"/>
  <c r="S55" i="1"/>
  <c r="J56" i="1"/>
  <c r="O57" i="1"/>
  <c r="P58" i="1"/>
  <c r="C59" i="1"/>
  <c r="Q59" i="1"/>
  <c r="H61" i="1"/>
  <c r="S61" i="1"/>
  <c r="J63" i="1"/>
  <c r="P52" i="1"/>
  <c r="P54" i="1"/>
  <c r="Q58" i="1"/>
  <c r="R59" i="1"/>
  <c r="Q52" i="1"/>
  <c r="R58" i="1"/>
  <c r="J61" i="1"/>
  <c r="R54" i="1"/>
  <c r="S58" i="1"/>
  <c r="Q54" i="1"/>
  <c r="I55" i="1"/>
  <c r="P56" i="1"/>
  <c r="Q57" i="1"/>
  <c r="H59" i="1"/>
  <c r="J53" i="1"/>
  <c r="H58" i="1"/>
  <c r="P63" i="1"/>
  <c r="K51" i="1"/>
  <c r="U51" i="1"/>
  <c r="H51" i="1"/>
  <c r="T51" i="1"/>
  <c r="E51" i="1"/>
  <c r="F51" i="1"/>
  <c r="N51" i="1"/>
  <c r="V51" i="1"/>
  <c r="G51" i="1"/>
  <c r="O51" i="1"/>
  <c r="I51" i="1"/>
  <c r="S51" i="1"/>
  <c r="C51" i="1"/>
  <c r="M51" i="1"/>
  <c r="D51" i="1"/>
  <c r="J51" i="1"/>
  <c r="R51" i="1"/>
  <c r="Q51" i="1"/>
  <c r="P51" i="1"/>
  <c r="L51" i="1"/>
  <c r="C18" i="1" l="1"/>
  <c r="G31" i="1" l="1"/>
  <c r="O31" i="1"/>
  <c r="G32" i="1"/>
  <c r="O32" i="1"/>
  <c r="G33" i="1"/>
  <c r="O33" i="1"/>
  <c r="G34" i="1"/>
  <c r="O34" i="1"/>
  <c r="G35" i="1"/>
  <c r="O35" i="1"/>
  <c r="G36" i="1"/>
  <c r="O36" i="1"/>
  <c r="G37" i="1"/>
  <c r="O37" i="1"/>
  <c r="G38" i="1"/>
  <c r="O38" i="1"/>
  <c r="G40" i="1"/>
  <c r="O40" i="1"/>
  <c r="I31" i="1"/>
  <c r="Q31" i="1"/>
  <c r="I32" i="1"/>
  <c r="Q32" i="1"/>
  <c r="I33" i="1"/>
  <c r="Q33" i="1"/>
  <c r="I34" i="1"/>
  <c r="Q34" i="1"/>
  <c r="I35" i="1"/>
  <c r="Q35" i="1"/>
  <c r="I36" i="1"/>
  <c r="Q36" i="1"/>
  <c r="I37" i="1"/>
  <c r="Q37" i="1"/>
  <c r="I38" i="1"/>
  <c r="Q38" i="1"/>
  <c r="I40" i="1"/>
  <c r="Q40" i="1"/>
  <c r="I42" i="1"/>
  <c r="Q42" i="1"/>
  <c r="J31" i="1"/>
  <c r="R31" i="1"/>
  <c r="J32" i="1"/>
  <c r="R32" i="1"/>
  <c r="J33" i="1"/>
  <c r="R33" i="1"/>
  <c r="J34" i="1"/>
  <c r="R34" i="1"/>
  <c r="J35" i="1"/>
  <c r="R35" i="1"/>
  <c r="J36" i="1"/>
  <c r="R36" i="1"/>
  <c r="J37" i="1"/>
  <c r="R37" i="1"/>
  <c r="J38" i="1"/>
  <c r="R38" i="1"/>
  <c r="J40" i="1"/>
  <c r="R40" i="1"/>
  <c r="J42" i="1"/>
  <c r="R42" i="1"/>
  <c r="K42" i="1"/>
  <c r="C31" i="1"/>
  <c r="K31" i="1"/>
  <c r="S31" i="1"/>
  <c r="C32" i="1"/>
  <c r="K32" i="1"/>
  <c r="S32" i="1"/>
  <c r="C33" i="1"/>
  <c r="K33" i="1"/>
  <c r="S33" i="1"/>
  <c r="C34" i="1"/>
  <c r="K34" i="1"/>
  <c r="S34" i="1"/>
  <c r="C35" i="1"/>
  <c r="K35" i="1"/>
  <c r="S35" i="1"/>
  <c r="C36" i="1"/>
  <c r="K36" i="1"/>
  <c r="S36" i="1"/>
  <c r="C37" i="1"/>
  <c r="K37" i="1"/>
  <c r="S37" i="1"/>
  <c r="C38" i="1"/>
  <c r="K38" i="1"/>
  <c r="S38" i="1"/>
  <c r="C40" i="1"/>
  <c r="K40" i="1"/>
  <c r="S40" i="1"/>
  <c r="C42" i="1"/>
  <c r="S42" i="1"/>
  <c r="D31" i="1"/>
  <c r="L31" i="1"/>
  <c r="T31" i="1"/>
  <c r="D32" i="1"/>
  <c r="L32" i="1"/>
  <c r="T32" i="1"/>
  <c r="D33" i="1"/>
  <c r="L33" i="1"/>
  <c r="T33" i="1"/>
  <c r="D34" i="1"/>
  <c r="L34" i="1"/>
  <c r="T34" i="1"/>
  <c r="D35" i="1"/>
  <c r="L35" i="1"/>
  <c r="T35" i="1"/>
  <c r="D36" i="1"/>
  <c r="L36" i="1"/>
  <c r="T36" i="1"/>
  <c r="D37" i="1"/>
  <c r="L37" i="1"/>
  <c r="T37" i="1"/>
  <c r="D38" i="1"/>
  <c r="L38" i="1"/>
  <c r="T38" i="1"/>
  <c r="D40" i="1"/>
  <c r="L40" i="1"/>
  <c r="T40" i="1"/>
  <c r="D42" i="1"/>
  <c r="L42" i="1"/>
  <c r="T42" i="1"/>
  <c r="E31" i="1"/>
  <c r="M31" i="1"/>
  <c r="U31" i="1"/>
  <c r="E32" i="1"/>
  <c r="M32" i="1"/>
  <c r="U32" i="1"/>
  <c r="E33" i="1"/>
  <c r="M33" i="1"/>
  <c r="U33" i="1"/>
  <c r="E34" i="1"/>
  <c r="M34" i="1"/>
  <c r="U34" i="1"/>
  <c r="E35" i="1"/>
  <c r="M35" i="1"/>
  <c r="U35" i="1"/>
  <c r="E36" i="1"/>
  <c r="M36" i="1"/>
  <c r="U36" i="1"/>
  <c r="E37" i="1"/>
  <c r="M37" i="1"/>
  <c r="U37" i="1"/>
  <c r="E38" i="1"/>
  <c r="M38" i="1"/>
  <c r="U38" i="1"/>
  <c r="E40" i="1"/>
  <c r="M40" i="1"/>
  <c r="U40" i="1"/>
  <c r="E42" i="1"/>
  <c r="M42" i="1"/>
  <c r="U42" i="1"/>
  <c r="F31" i="1"/>
  <c r="N32" i="1"/>
  <c r="V33" i="1"/>
  <c r="F35" i="1"/>
  <c r="N36" i="1"/>
  <c r="V37" i="1"/>
  <c r="N40" i="1"/>
  <c r="V42" i="1"/>
  <c r="H31" i="1"/>
  <c r="P32" i="1"/>
  <c r="H35" i="1"/>
  <c r="P36" i="1"/>
  <c r="P40" i="1"/>
  <c r="P34" i="1"/>
  <c r="N31" i="1"/>
  <c r="V32" i="1"/>
  <c r="F34" i="1"/>
  <c r="N35" i="1"/>
  <c r="V36" i="1"/>
  <c r="F38" i="1"/>
  <c r="V40" i="1"/>
  <c r="F42" i="1"/>
  <c r="H37" i="1"/>
  <c r="N42" i="1"/>
  <c r="P31" i="1"/>
  <c r="H34" i="1"/>
  <c r="P35" i="1"/>
  <c r="H38" i="1"/>
  <c r="G42" i="1"/>
  <c r="V31" i="1"/>
  <c r="F33" i="1"/>
  <c r="N34" i="1"/>
  <c r="V35" i="1"/>
  <c r="F37" i="1"/>
  <c r="N38" i="1"/>
  <c r="H42" i="1"/>
  <c r="H33" i="1"/>
  <c r="P38" i="1"/>
  <c r="F32" i="1"/>
  <c r="N33" i="1"/>
  <c r="V34" i="1"/>
  <c r="F36" i="1"/>
  <c r="N37" i="1"/>
  <c r="V38" i="1"/>
  <c r="F40" i="1"/>
  <c r="O42" i="1"/>
  <c r="H32" i="1"/>
  <c r="P33" i="1"/>
  <c r="H36" i="1"/>
  <c r="P37" i="1"/>
  <c r="H40" i="1"/>
  <c r="P42" i="1"/>
  <c r="U30" i="1"/>
  <c r="Q30" i="1"/>
  <c r="T30" i="1"/>
  <c r="P30" i="1"/>
  <c r="V30" i="1"/>
  <c r="L30" i="1"/>
  <c r="H30" i="1"/>
  <c r="D30" i="1"/>
  <c r="S30" i="1"/>
  <c r="K30" i="1"/>
  <c r="G30" i="1"/>
  <c r="C30" i="1"/>
  <c r="J30" i="1"/>
  <c r="R30" i="1"/>
  <c r="N30" i="1"/>
  <c r="F30" i="1"/>
  <c r="O30" i="1"/>
  <c r="M30" i="1"/>
  <c r="E30" i="1"/>
  <c r="I30" i="1"/>
</calcChain>
</file>

<file path=xl/sharedStrings.xml><?xml version="1.0" encoding="utf-8"?>
<sst xmlns="http://schemas.openxmlformats.org/spreadsheetml/2006/main" count="58" uniqueCount="34">
  <si>
    <t>EN 442 Certification Data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</si>
  <si>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</si>
  <si>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</si>
  <si>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</si>
  <si>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</si>
  <si>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</si>
  <si>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</si>
  <si>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</si>
  <si>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</si>
  <si>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</si>
  <si>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</si>
  <si>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</si>
  <si>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</si>
  <si>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</si>
  <si>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</si>
  <si>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</si>
  <si>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</si>
  <si>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</si>
  <si>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</si>
  <si>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</si>
  <si>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</si>
  <si>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</si>
  <si>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</si>
  <si>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</si>
  <si>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</si>
  <si>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</si>
  <si>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</si>
  <si>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</si>
  <si>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</si>
  <si>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</si>
  <si>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</si>
  <si>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</si>
  <si>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</si>
  <si>
    <t>Galva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</si>
</sst>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6795556505021"/>
        <bgColor indexed="64"/>
      </patternFill>
    </fill>
  </fills>
  <borders count="21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8" fillId="2" borderId="0" xfId="0" applyFont="1" applyFill="1" applyProtection="1">
      <protection hidden="1"/>
    </xf>
    <xf numFmtId="0" fontId="18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vertical="center"/>
      <protection hidden="1"/>
    </xf>
    <xf numFmtId="164" fontId="19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6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19" fillId="4" borderId="0" xfId="0" applyNumberFormat="1" applyFont="1" applyFill="1"/>
    <xf numFmtId="0" fontId="20" fillId="0" borderId="0" xfId="0" applyFont="1" applyAlignment="1">
      <alignment vertical="center"/>
    </xf>
    <xf numFmtId="164" fontId="21" fillId="2" borderId="0" xfId="1" applyNumberFormat="1" applyFont="1" applyFill="1" applyProtection="1">
      <protection hidden="1"/>
    </xf>
    <xf numFmtId="0" fontId="22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6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5" borderId="4" xfId="1" applyNumberFormat="1" applyFont="1" applyFill="1" applyBorder="1" applyAlignment="1" applyProtection="1">
      <alignment vertical="center"/>
      <protection hidden="1"/>
    </xf>
    <xf numFmtId="165" fontId="6" fillId="5" borderId="16" xfId="1" applyNumberFormat="1" applyFont="1" applyFill="1" applyBorder="1" applyAlignment="1" applyProtection="1">
      <alignment vertic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20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20" xfId="1" applyNumberFormat="1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63"/>
  <sheetViews>
    <sheetView showGridLines="0" tabSelected="1" topLeftCell="A11" zoomScale="85" zoomScaleNormal="85" workbookViewId="0">
      <selection activeCell="V21" sqref="V21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77" t="s">
        <v>33</v>
      </c>
      <c r="D1" s="77"/>
      <c r="E1" s="77"/>
      <c r="F1" s="77"/>
      <c r="G1" s="77"/>
      <c r="H1" s="77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78" t="s">
        <v>10</v>
      </c>
      <c r="B5" s="79"/>
      <c r="C5" s="78" t="s">
        <v>1</v>
      </c>
      <c r="D5" s="85"/>
      <c r="E5" s="85"/>
      <c r="F5" s="79"/>
      <c r="G5" s="78" t="s">
        <v>2</v>
      </c>
      <c r="H5" s="85"/>
      <c r="I5" s="85"/>
      <c r="J5" s="79"/>
      <c r="K5" s="78" t="s">
        <v>3</v>
      </c>
      <c r="L5" s="85"/>
      <c r="M5" s="85"/>
      <c r="N5" s="79"/>
      <c r="O5" s="78" t="s">
        <v>4</v>
      </c>
      <c r="P5" s="85"/>
      <c r="Q5" s="85"/>
      <c r="R5" s="79"/>
      <c r="S5" s="78" t="s">
        <v>5</v>
      </c>
      <c r="T5" s="85"/>
      <c r="U5" s="85"/>
      <c r="V5" s="79"/>
    </row>
    <row r="6" spans="1:45" ht="16.5" thickBot="1" x14ac:dyDescent="0.3">
      <c r="A6" s="80" t="s">
        <v>6</v>
      </c>
      <c r="B6" s="81"/>
      <c r="C6" s="11">
        <v>11</v>
      </c>
      <c r="D6" s="11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</row>
    <row r="7" spans="1:45" ht="15.75" x14ac:dyDescent="0.25">
      <c r="A7" s="78" t="s">
        <v>9</v>
      </c>
      <c r="B7" s="82"/>
      <c r="C7" s="12">
        <v>687</v>
      </c>
      <c r="D7" s="12">
        <v>1000</v>
      </c>
      <c r="E7" s="14">
        <v>1281</v>
      </c>
      <c r="F7" s="13">
        <v>1805</v>
      </c>
      <c r="G7" s="12">
        <v>848</v>
      </c>
      <c r="H7" s="14">
        <v>1210</v>
      </c>
      <c r="I7" s="14">
        <v>1535</v>
      </c>
      <c r="J7" s="13">
        <v>2169</v>
      </c>
      <c r="K7" s="12">
        <v>1000</v>
      </c>
      <c r="L7" s="14">
        <v>1409</v>
      </c>
      <c r="M7" s="14">
        <v>1778</v>
      </c>
      <c r="N7" s="13">
        <v>2514</v>
      </c>
      <c r="O7" s="15">
        <v>1142</v>
      </c>
      <c r="P7" s="14">
        <v>1597</v>
      </c>
      <c r="Q7" s="14">
        <v>2011</v>
      </c>
      <c r="R7" s="13">
        <v>2841</v>
      </c>
      <c r="S7" s="12">
        <v>1397</v>
      </c>
      <c r="T7" s="14">
        <v>1941</v>
      </c>
      <c r="U7" s="14">
        <v>2453</v>
      </c>
      <c r="V7" s="13">
        <v>3448</v>
      </c>
    </row>
    <row r="8" spans="1:45" ht="15.75" x14ac:dyDescent="0.25">
      <c r="A8" s="83" t="s">
        <v>11</v>
      </c>
      <c r="B8" s="84"/>
      <c r="C8" s="17">
        <v>1.3057000000000001</v>
      </c>
      <c r="D8" s="17">
        <v>1.3284</v>
      </c>
      <c r="E8" s="18">
        <v>1.3321000000000001</v>
      </c>
      <c r="F8" s="16">
        <v>1.3261000000000001</v>
      </c>
      <c r="G8" s="17">
        <v>1.2968</v>
      </c>
      <c r="H8" s="18">
        <v>1.3278000000000001</v>
      </c>
      <c r="I8" s="18">
        <v>1.3313999999999999</v>
      </c>
      <c r="J8" s="16">
        <v>1.3367</v>
      </c>
      <c r="K8" s="17">
        <v>1.288</v>
      </c>
      <c r="L8" s="18">
        <v>1.3271999999999999</v>
      </c>
      <c r="M8" s="18">
        <v>1.3306</v>
      </c>
      <c r="N8" s="16">
        <v>1.3472999999999999</v>
      </c>
      <c r="O8" s="19">
        <v>1.2888999999999999</v>
      </c>
      <c r="P8" s="18">
        <v>1.3367</v>
      </c>
      <c r="Q8" s="18">
        <v>1.3369</v>
      </c>
      <c r="R8" s="16">
        <v>1.3545</v>
      </c>
      <c r="S8" s="17">
        <v>1.2907</v>
      </c>
      <c r="T8" s="20">
        <v>1.3556999999999999</v>
      </c>
      <c r="U8" s="18">
        <v>1.3493999999999999</v>
      </c>
      <c r="V8" s="16">
        <v>1.3689</v>
      </c>
    </row>
    <row r="9" spans="1:45" ht="15.75" x14ac:dyDescent="0.25">
      <c r="A9" s="78" t="s">
        <v>12</v>
      </c>
      <c r="B9" s="82"/>
      <c r="C9" s="21">
        <v>2.95</v>
      </c>
      <c r="D9" s="21">
        <v>3.37</v>
      </c>
      <c r="E9" s="23">
        <v>4.92</v>
      </c>
      <c r="F9" s="22">
        <v>7.38</v>
      </c>
      <c r="G9" s="21">
        <v>3.8</v>
      </c>
      <c r="H9" s="23">
        <v>4.3099999999999996</v>
      </c>
      <c r="I9" s="23">
        <v>6.33</v>
      </c>
      <c r="J9" s="22">
        <v>9.49</v>
      </c>
      <c r="K9" s="21">
        <v>4.66</v>
      </c>
      <c r="L9" s="23">
        <v>5.24</v>
      </c>
      <c r="M9" s="23">
        <v>7.74</v>
      </c>
      <c r="N9" s="22">
        <v>11.61</v>
      </c>
      <c r="O9" s="24">
        <v>5.51</v>
      </c>
      <c r="P9" s="23">
        <v>6.18</v>
      </c>
      <c r="Q9" s="23">
        <v>9.15</v>
      </c>
      <c r="R9" s="22">
        <v>13.72</v>
      </c>
      <c r="S9" s="21">
        <v>7.22</v>
      </c>
      <c r="T9" s="23">
        <v>8.0500000000000007</v>
      </c>
      <c r="U9" s="23">
        <v>11.97</v>
      </c>
      <c r="V9" s="22">
        <v>17.96</v>
      </c>
    </row>
    <row r="10" spans="1:45" ht="15.75" x14ac:dyDescent="0.25">
      <c r="A10" s="83" t="s">
        <v>13</v>
      </c>
      <c r="B10" s="84"/>
      <c r="C10" s="25">
        <v>12.78</v>
      </c>
      <c r="D10" s="25">
        <v>19.46</v>
      </c>
      <c r="E10" s="27">
        <v>22.87</v>
      </c>
      <c r="F10" s="26">
        <v>34.299999999999997</v>
      </c>
      <c r="G10" s="25">
        <v>16.239999999999998</v>
      </c>
      <c r="H10" s="27">
        <v>24.63</v>
      </c>
      <c r="I10" s="27">
        <v>28.93</v>
      </c>
      <c r="J10" s="26">
        <v>43.4</v>
      </c>
      <c r="K10" s="25">
        <v>19.7</v>
      </c>
      <c r="L10" s="27">
        <v>29.8</v>
      </c>
      <c r="M10" s="27">
        <v>35</v>
      </c>
      <c r="N10" s="26">
        <v>52.5</v>
      </c>
      <c r="O10" s="28">
        <v>22.9</v>
      </c>
      <c r="P10" s="27">
        <v>34.5</v>
      </c>
      <c r="Q10" s="27">
        <v>40.53</v>
      </c>
      <c r="R10" s="26">
        <v>60.77</v>
      </c>
      <c r="S10" s="25">
        <v>29.3</v>
      </c>
      <c r="T10" s="27">
        <v>43.9</v>
      </c>
      <c r="U10" s="27">
        <v>51.6</v>
      </c>
      <c r="V10" s="26">
        <v>77.3</v>
      </c>
    </row>
    <row r="11" spans="1:45" ht="16.5" thickBot="1" x14ac:dyDescent="0.3">
      <c r="A11" s="78" t="s">
        <v>14</v>
      </c>
      <c r="B11" s="82"/>
      <c r="C11" s="29">
        <v>2.34</v>
      </c>
      <c r="D11" s="29">
        <v>4.67</v>
      </c>
      <c r="E11" s="31">
        <v>4.67</v>
      </c>
      <c r="F11" s="30">
        <v>6.87</v>
      </c>
      <c r="G11" s="29">
        <v>2.8</v>
      </c>
      <c r="H11" s="31">
        <v>5.63</v>
      </c>
      <c r="I11" s="31">
        <v>5.63</v>
      </c>
      <c r="J11" s="30">
        <v>8.33</v>
      </c>
      <c r="K11" s="29">
        <v>3.25</v>
      </c>
      <c r="L11" s="31">
        <v>6.6</v>
      </c>
      <c r="M11" s="31">
        <v>6.6</v>
      </c>
      <c r="N11" s="30">
        <v>9.8000000000000007</v>
      </c>
      <c r="O11" s="32">
        <v>3.77</v>
      </c>
      <c r="P11" s="31">
        <v>7.63</v>
      </c>
      <c r="Q11" s="31">
        <v>7.63</v>
      </c>
      <c r="R11" s="30">
        <v>11.37</v>
      </c>
      <c r="S11" s="29">
        <v>4.8</v>
      </c>
      <c r="T11" s="31">
        <v>9.6999999999999993</v>
      </c>
      <c r="U11" s="31">
        <v>9.6999999999999993</v>
      </c>
      <c r="V11" s="30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32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24</v>
      </c>
      <c r="O13" s="9"/>
      <c r="P13" s="9"/>
      <c r="Q13" s="48"/>
      <c r="R13" s="9"/>
      <c r="S13" s="9"/>
      <c r="Y13" s="8"/>
      <c r="Z13" s="8"/>
      <c r="AA13" s="8"/>
      <c r="AB13" s="8"/>
    </row>
    <row r="14" spans="1:45" ht="21" x14ac:dyDescent="0.35">
      <c r="A14" s="33" t="s">
        <v>22</v>
      </c>
      <c r="B14" s="33"/>
      <c r="C14" s="33"/>
      <c r="D14" s="33"/>
      <c r="E14" s="33"/>
      <c r="F14" s="34" t="s">
        <v>18</v>
      </c>
      <c r="G14" s="34"/>
      <c r="H14" s="34"/>
      <c r="I14" s="34"/>
      <c r="J14" s="34"/>
      <c r="N14" s="33" t="s">
        <v>22</v>
      </c>
      <c r="O14" s="34"/>
      <c r="P14" s="1"/>
      <c r="Q14" s="1"/>
      <c r="R14" s="49"/>
      <c r="S14" s="1"/>
      <c r="Y14" s="1"/>
      <c r="Z14" s="1"/>
      <c r="AA14" s="1"/>
      <c r="AB14" s="1"/>
    </row>
    <row r="15" spans="1:45" ht="15.75" x14ac:dyDescent="0.25">
      <c r="A15" s="41" t="s">
        <v>15</v>
      </c>
      <c r="B15" s="41"/>
      <c r="C15" s="54">
        <v>75</v>
      </c>
      <c r="D15" s="35"/>
      <c r="E15" s="36" t="s">
        <v>7</v>
      </c>
      <c r="F15" s="46" t="s">
        <v>19</v>
      </c>
      <c r="G15" s="46"/>
      <c r="H15" s="46"/>
      <c r="I15" s="47" t="s">
        <v>23</v>
      </c>
      <c r="J15" s="46"/>
      <c r="K15" s="41" t="s">
        <v>15</v>
      </c>
      <c r="N15" s="37">
        <v>75</v>
      </c>
      <c r="O15" s="53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41" t="s">
        <v>16</v>
      </c>
      <c r="B16" s="41"/>
      <c r="C16" s="54">
        <v>65</v>
      </c>
      <c r="D16" s="35"/>
      <c r="E16" s="36" t="s">
        <v>7</v>
      </c>
      <c r="F16" s="46" t="s">
        <v>20</v>
      </c>
      <c r="G16" s="46"/>
      <c r="H16" s="46"/>
      <c r="I16" s="47" t="s">
        <v>23</v>
      </c>
      <c r="J16" s="46"/>
      <c r="K16" s="41" t="s">
        <v>16</v>
      </c>
      <c r="N16" s="37">
        <v>65</v>
      </c>
      <c r="O16" s="53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41" t="s">
        <v>17</v>
      </c>
      <c r="B17" s="41"/>
      <c r="C17" s="54">
        <v>20</v>
      </c>
      <c r="D17" s="35"/>
      <c r="E17" s="36" t="s">
        <v>7</v>
      </c>
      <c r="F17" s="46" t="s">
        <v>21</v>
      </c>
      <c r="G17" s="46"/>
      <c r="H17" s="46"/>
      <c r="I17" s="47" t="s">
        <v>23</v>
      </c>
      <c r="J17" s="46"/>
      <c r="K17" s="41" t="s">
        <v>17</v>
      </c>
      <c r="N17" s="37">
        <v>20</v>
      </c>
      <c r="O17" s="53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42" t="s">
        <v>8</v>
      </c>
      <c r="B18" s="55"/>
      <c r="C18" s="65">
        <f>(AVERAGE(C15:C16))-C17</f>
        <v>50</v>
      </c>
      <c r="D18" s="57"/>
      <c r="E18"/>
      <c r="F18" s="58"/>
      <c r="G18" s="59"/>
      <c r="H18" s="59"/>
      <c r="I18" s="60"/>
      <c r="J18" s="60"/>
      <c r="K18" s="61" t="s">
        <v>8</v>
      </c>
      <c r="L18" s="62"/>
      <c r="M18" s="62"/>
      <c r="N18" s="66">
        <f>(N15-N16)/LN((N15-N17)/(N16-N17))</f>
        <v>49.83288654563971</v>
      </c>
      <c r="O18" s="67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55" t="s">
        <v>27</v>
      </c>
      <c r="B19" s="55"/>
      <c r="C19" s="56">
        <f>(((C15-C16)/(C15-C17))*1)</f>
        <v>0.18181818181818182</v>
      </c>
      <c r="D19" s="57"/>
      <c r="E19"/>
      <c r="F19" s="58"/>
      <c r="G19" s="59"/>
      <c r="H19" s="59"/>
      <c r="I19" s="60"/>
      <c r="J19" s="60"/>
      <c r="K19" s="61" t="s">
        <v>27</v>
      </c>
      <c r="L19" s="62"/>
      <c r="M19" s="62"/>
      <c r="N19" s="63"/>
      <c r="O19" s="64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68" t="s">
        <v>28</v>
      </c>
      <c r="B21" s="69"/>
      <c r="C21" s="69"/>
      <c r="D21" s="69"/>
      <c r="E21" s="70"/>
      <c r="F21" s="70"/>
      <c r="G21" s="70"/>
      <c r="H21" s="70"/>
      <c r="I21" s="70"/>
      <c r="J21" s="70"/>
      <c r="K21" s="70"/>
    </row>
    <row r="22" spans="1:28" ht="15.75" x14ac:dyDescent="0.25">
      <c r="A22" s="68" t="s">
        <v>29</v>
      </c>
      <c r="B22" s="69"/>
      <c r="C22" s="69"/>
      <c r="D22" s="69"/>
      <c r="E22" s="70"/>
      <c r="F22" s="70"/>
      <c r="G22" s="70"/>
      <c r="H22" s="70"/>
      <c r="I22" s="70"/>
      <c r="J22" s="70"/>
      <c r="K22" s="70"/>
    </row>
    <row r="23" spans="1:28" ht="15.75" x14ac:dyDescent="0.25">
      <c r="A23" s="68" t="s">
        <v>30</v>
      </c>
      <c r="B23" s="69"/>
      <c r="C23" s="69"/>
      <c r="D23" s="69"/>
      <c r="E23" s="70"/>
      <c r="F23" s="70"/>
      <c r="G23" s="70"/>
      <c r="H23" s="70"/>
      <c r="I23" s="70"/>
      <c r="J23" s="70"/>
      <c r="K23" s="70"/>
    </row>
    <row r="24" spans="1:28" ht="15.75" x14ac:dyDescent="0.25">
      <c r="A24" s="68" t="s">
        <v>31</v>
      </c>
      <c r="B24" s="69"/>
      <c r="C24" s="69"/>
      <c r="D24" s="69"/>
      <c r="E24" s="70"/>
      <c r="F24" s="70"/>
      <c r="G24" s="70"/>
      <c r="H24" s="70"/>
      <c r="I24" s="70"/>
      <c r="J24" s="70"/>
      <c r="K24" s="70"/>
    </row>
    <row r="25" spans="1:28" ht="15.75" x14ac:dyDescent="0.25">
      <c r="A25" s="52"/>
      <c r="B25" s="8"/>
      <c r="C25" s="8"/>
      <c r="D25" s="8"/>
    </row>
    <row r="26" spans="1:28" ht="21" x14ac:dyDescent="0.35">
      <c r="A26" s="8"/>
      <c r="B26" s="9" t="s">
        <v>26</v>
      </c>
      <c r="C26" s="8"/>
      <c r="D26" s="8"/>
    </row>
    <row r="27" spans="1:28" ht="15.75" x14ac:dyDescent="0.25">
      <c r="A27" s="43"/>
      <c r="B27" s="44" t="s">
        <v>10</v>
      </c>
      <c r="C27" s="78" t="s">
        <v>1</v>
      </c>
      <c r="D27" s="85"/>
      <c r="E27" s="85"/>
      <c r="F27" s="79"/>
      <c r="G27" s="78" t="s">
        <v>2</v>
      </c>
      <c r="H27" s="85"/>
      <c r="I27" s="85"/>
      <c r="J27" s="79"/>
      <c r="K27" s="78" t="s">
        <v>3</v>
      </c>
      <c r="L27" s="85"/>
      <c r="M27" s="85"/>
      <c r="N27" s="79"/>
      <c r="O27" s="78" t="s">
        <v>4</v>
      </c>
      <c r="P27" s="85"/>
      <c r="Q27" s="85"/>
      <c r="R27" s="79"/>
      <c r="S27" s="78" t="s">
        <v>5</v>
      </c>
      <c r="T27" s="85"/>
      <c r="U27" s="85"/>
      <c r="V27" s="79"/>
    </row>
    <row r="28" spans="1:28" ht="15.75" x14ac:dyDescent="0.25">
      <c r="A28" s="43"/>
      <c r="B28" s="45" t="s">
        <v>6</v>
      </c>
      <c r="C28" s="11">
        <v>11</v>
      </c>
      <c r="D28" s="11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</row>
    <row r="29" spans="1:28" ht="16.5" thickBot="1" x14ac:dyDescent="0.3">
      <c r="B29" s="38"/>
      <c r="C29" s="89"/>
      <c r="D29" s="90"/>
      <c r="E29" s="90"/>
      <c r="F29" s="91"/>
      <c r="G29" s="89"/>
      <c r="H29" s="90"/>
      <c r="I29" s="90"/>
      <c r="J29" s="91"/>
      <c r="K29" s="89"/>
      <c r="L29" s="90"/>
      <c r="M29" s="90"/>
      <c r="N29" s="91"/>
      <c r="O29" s="86"/>
      <c r="P29" s="87"/>
      <c r="Q29" s="87"/>
      <c r="R29" s="88"/>
      <c r="S29" s="86"/>
      <c r="T29" s="87"/>
      <c r="U29" s="87"/>
      <c r="V29" s="88"/>
    </row>
    <row r="30" spans="1:28" ht="15.75" x14ac:dyDescent="0.25">
      <c r="B30" s="40">
        <v>400</v>
      </c>
      <c r="C30" s="71">
        <f t="shared" ref="C30:L38" si="0">ROUND((($C$18/50)^C$8)*(C$7/1000*$B30),0)</f>
        <v>275</v>
      </c>
      <c r="D30" s="72">
        <f t="shared" si="0"/>
        <v>400</v>
      </c>
      <c r="E30" s="71">
        <f t="shared" si="0"/>
        <v>512</v>
      </c>
      <c r="F30" s="72">
        <f t="shared" si="0"/>
        <v>722</v>
      </c>
      <c r="G30" s="71">
        <f t="shared" si="0"/>
        <v>339</v>
      </c>
      <c r="H30" s="72">
        <f t="shared" si="0"/>
        <v>484</v>
      </c>
      <c r="I30" s="71">
        <f t="shared" si="0"/>
        <v>614</v>
      </c>
      <c r="J30" s="72">
        <f t="shared" si="0"/>
        <v>868</v>
      </c>
      <c r="K30" s="71">
        <f t="shared" si="0"/>
        <v>400</v>
      </c>
      <c r="L30" s="72">
        <f t="shared" si="0"/>
        <v>564</v>
      </c>
      <c r="M30" s="71">
        <f t="shared" ref="M30:V38" si="1">ROUND((($C$18/50)^M$8)*(M$7/1000*$B30),0)</f>
        <v>711</v>
      </c>
      <c r="N30" s="72">
        <f t="shared" si="1"/>
        <v>1006</v>
      </c>
      <c r="O30" s="71">
        <f t="shared" si="1"/>
        <v>457</v>
      </c>
      <c r="P30" s="72">
        <f t="shared" si="1"/>
        <v>639</v>
      </c>
      <c r="Q30" s="71">
        <f t="shared" si="1"/>
        <v>804</v>
      </c>
      <c r="R30" s="72">
        <f t="shared" si="1"/>
        <v>1136</v>
      </c>
      <c r="S30" s="71">
        <f t="shared" si="1"/>
        <v>559</v>
      </c>
      <c r="T30" s="72">
        <f t="shared" si="1"/>
        <v>776</v>
      </c>
      <c r="U30" s="71">
        <f t="shared" si="1"/>
        <v>981</v>
      </c>
      <c r="V30" s="72">
        <f t="shared" si="1"/>
        <v>1379</v>
      </c>
    </row>
    <row r="31" spans="1:28" ht="15.75" x14ac:dyDescent="0.25">
      <c r="B31" s="39">
        <v>500</v>
      </c>
      <c r="C31" s="73">
        <f t="shared" si="0"/>
        <v>344</v>
      </c>
      <c r="D31" s="74">
        <f t="shared" si="0"/>
        <v>500</v>
      </c>
      <c r="E31" s="73">
        <f t="shared" si="0"/>
        <v>641</v>
      </c>
      <c r="F31" s="74">
        <f t="shared" si="0"/>
        <v>903</v>
      </c>
      <c r="G31" s="73">
        <f t="shared" si="0"/>
        <v>424</v>
      </c>
      <c r="H31" s="74">
        <f t="shared" si="0"/>
        <v>605</v>
      </c>
      <c r="I31" s="73">
        <f t="shared" si="0"/>
        <v>768</v>
      </c>
      <c r="J31" s="74">
        <f t="shared" si="0"/>
        <v>1085</v>
      </c>
      <c r="K31" s="73">
        <f t="shared" si="0"/>
        <v>500</v>
      </c>
      <c r="L31" s="74">
        <f t="shared" si="0"/>
        <v>705</v>
      </c>
      <c r="M31" s="73">
        <f t="shared" si="1"/>
        <v>889</v>
      </c>
      <c r="N31" s="74">
        <f t="shared" si="1"/>
        <v>1257</v>
      </c>
      <c r="O31" s="73">
        <f t="shared" si="1"/>
        <v>571</v>
      </c>
      <c r="P31" s="74">
        <f t="shared" si="1"/>
        <v>799</v>
      </c>
      <c r="Q31" s="73">
        <f t="shared" si="1"/>
        <v>1006</v>
      </c>
      <c r="R31" s="74">
        <f t="shared" si="1"/>
        <v>1421</v>
      </c>
      <c r="S31" s="73">
        <f t="shared" si="1"/>
        <v>699</v>
      </c>
      <c r="T31" s="74">
        <f t="shared" si="1"/>
        <v>971</v>
      </c>
      <c r="U31" s="73">
        <f t="shared" si="1"/>
        <v>1227</v>
      </c>
      <c r="V31" s="74">
        <f t="shared" si="1"/>
        <v>1724</v>
      </c>
    </row>
    <row r="32" spans="1:28" ht="15.75" x14ac:dyDescent="0.25">
      <c r="B32" s="40">
        <v>600</v>
      </c>
      <c r="C32" s="71">
        <f t="shared" si="0"/>
        <v>412</v>
      </c>
      <c r="D32" s="72">
        <f t="shared" si="0"/>
        <v>600</v>
      </c>
      <c r="E32" s="71">
        <f t="shared" si="0"/>
        <v>769</v>
      </c>
      <c r="F32" s="72">
        <f t="shared" si="0"/>
        <v>1083</v>
      </c>
      <c r="G32" s="71">
        <f t="shared" si="0"/>
        <v>509</v>
      </c>
      <c r="H32" s="72">
        <f t="shared" si="0"/>
        <v>726</v>
      </c>
      <c r="I32" s="71">
        <f t="shared" si="0"/>
        <v>921</v>
      </c>
      <c r="J32" s="72">
        <f t="shared" si="0"/>
        <v>1301</v>
      </c>
      <c r="K32" s="71">
        <f t="shared" si="0"/>
        <v>600</v>
      </c>
      <c r="L32" s="72">
        <f t="shared" si="0"/>
        <v>845</v>
      </c>
      <c r="M32" s="71">
        <f t="shared" si="1"/>
        <v>1067</v>
      </c>
      <c r="N32" s="72">
        <f t="shared" si="1"/>
        <v>1508</v>
      </c>
      <c r="O32" s="71">
        <f t="shared" si="1"/>
        <v>685</v>
      </c>
      <c r="P32" s="72">
        <f t="shared" si="1"/>
        <v>958</v>
      </c>
      <c r="Q32" s="71">
        <f t="shared" si="1"/>
        <v>1207</v>
      </c>
      <c r="R32" s="72">
        <f t="shared" si="1"/>
        <v>1705</v>
      </c>
      <c r="S32" s="71">
        <f t="shared" si="1"/>
        <v>838</v>
      </c>
      <c r="T32" s="72">
        <f t="shared" si="1"/>
        <v>1165</v>
      </c>
      <c r="U32" s="71">
        <f t="shared" si="1"/>
        <v>1472</v>
      </c>
      <c r="V32" s="72">
        <f t="shared" si="1"/>
        <v>2069</v>
      </c>
    </row>
    <row r="33" spans="2:22" ht="15.75" x14ac:dyDescent="0.25">
      <c r="B33" s="39">
        <v>700</v>
      </c>
      <c r="C33" s="73">
        <f t="shared" si="0"/>
        <v>481</v>
      </c>
      <c r="D33" s="74">
        <f t="shared" si="0"/>
        <v>700</v>
      </c>
      <c r="E33" s="73">
        <f t="shared" si="0"/>
        <v>897</v>
      </c>
      <c r="F33" s="74">
        <f t="shared" si="0"/>
        <v>1264</v>
      </c>
      <c r="G33" s="73">
        <f t="shared" si="0"/>
        <v>594</v>
      </c>
      <c r="H33" s="74">
        <f t="shared" si="0"/>
        <v>847</v>
      </c>
      <c r="I33" s="73">
        <f t="shared" si="0"/>
        <v>1075</v>
      </c>
      <c r="J33" s="74">
        <f t="shared" si="0"/>
        <v>1518</v>
      </c>
      <c r="K33" s="73">
        <f t="shared" si="0"/>
        <v>700</v>
      </c>
      <c r="L33" s="74">
        <f t="shared" si="0"/>
        <v>986</v>
      </c>
      <c r="M33" s="73">
        <f t="shared" si="1"/>
        <v>1245</v>
      </c>
      <c r="N33" s="74">
        <f t="shared" si="1"/>
        <v>1760</v>
      </c>
      <c r="O33" s="73">
        <f t="shared" si="1"/>
        <v>799</v>
      </c>
      <c r="P33" s="74">
        <f t="shared" si="1"/>
        <v>1118</v>
      </c>
      <c r="Q33" s="73">
        <f t="shared" si="1"/>
        <v>1408</v>
      </c>
      <c r="R33" s="74">
        <f t="shared" si="1"/>
        <v>1989</v>
      </c>
      <c r="S33" s="73">
        <f t="shared" si="1"/>
        <v>978</v>
      </c>
      <c r="T33" s="74">
        <f t="shared" si="1"/>
        <v>1359</v>
      </c>
      <c r="U33" s="73">
        <f t="shared" si="1"/>
        <v>1717</v>
      </c>
      <c r="V33" s="74">
        <f t="shared" si="1"/>
        <v>2414</v>
      </c>
    </row>
    <row r="34" spans="2:22" ht="15.75" x14ac:dyDescent="0.25">
      <c r="B34" s="40">
        <v>800</v>
      </c>
      <c r="C34" s="71">
        <f t="shared" si="0"/>
        <v>550</v>
      </c>
      <c r="D34" s="72">
        <f t="shared" si="0"/>
        <v>800</v>
      </c>
      <c r="E34" s="71">
        <f t="shared" si="0"/>
        <v>1025</v>
      </c>
      <c r="F34" s="72">
        <f t="shared" si="0"/>
        <v>1444</v>
      </c>
      <c r="G34" s="71">
        <f t="shared" si="0"/>
        <v>678</v>
      </c>
      <c r="H34" s="72">
        <f t="shared" si="0"/>
        <v>968</v>
      </c>
      <c r="I34" s="71">
        <f t="shared" si="0"/>
        <v>1228</v>
      </c>
      <c r="J34" s="72">
        <f t="shared" si="0"/>
        <v>1735</v>
      </c>
      <c r="K34" s="71">
        <f t="shared" si="0"/>
        <v>800</v>
      </c>
      <c r="L34" s="72">
        <f t="shared" si="0"/>
        <v>1127</v>
      </c>
      <c r="M34" s="71">
        <f t="shared" si="1"/>
        <v>1422</v>
      </c>
      <c r="N34" s="72">
        <f t="shared" si="1"/>
        <v>2011</v>
      </c>
      <c r="O34" s="71">
        <f t="shared" si="1"/>
        <v>914</v>
      </c>
      <c r="P34" s="72">
        <f t="shared" si="1"/>
        <v>1278</v>
      </c>
      <c r="Q34" s="71">
        <f t="shared" si="1"/>
        <v>1609</v>
      </c>
      <c r="R34" s="72">
        <f t="shared" si="1"/>
        <v>2273</v>
      </c>
      <c r="S34" s="71">
        <f t="shared" si="1"/>
        <v>1118</v>
      </c>
      <c r="T34" s="72">
        <f t="shared" si="1"/>
        <v>1553</v>
      </c>
      <c r="U34" s="71">
        <f t="shared" si="1"/>
        <v>1962</v>
      </c>
      <c r="V34" s="72">
        <f t="shared" si="1"/>
        <v>2758</v>
      </c>
    </row>
    <row r="35" spans="2:22" ht="15.75" x14ac:dyDescent="0.25">
      <c r="B35" s="39">
        <v>900</v>
      </c>
      <c r="C35" s="73">
        <f t="shared" si="0"/>
        <v>618</v>
      </c>
      <c r="D35" s="74">
        <f t="shared" si="0"/>
        <v>900</v>
      </c>
      <c r="E35" s="73">
        <f t="shared" si="0"/>
        <v>1153</v>
      </c>
      <c r="F35" s="74">
        <f t="shared" si="0"/>
        <v>1625</v>
      </c>
      <c r="G35" s="73">
        <f t="shared" si="0"/>
        <v>763</v>
      </c>
      <c r="H35" s="74">
        <f t="shared" si="0"/>
        <v>1089</v>
      </c>
      <c r="I35" s="73">
        <f t="shared" si="0"/>
        <v>1382</v>
      </c>
      <c r="J35" s="74">
        <f t="shared" si="0"/>
        <v>1952</v>
      </c>
      <c r="K35" s="73">
        <f t="shared" si="0"/>
        <v>900</v>
      </c>
      <c r="L35" s="74">
        <f t="shared" si="0"/>
        <v>1268</v>
      </c>
      <c r="M35" s="73">
        <f t="shared" si="1"/>
        <v>1600</v>
      </c>
      <c r="N35" s="74">
        <f t="shared" si="1"/>
        <v>2263</v>
      </c>
      <c r="O35" s="73">
        <f t="shared" si="1"/>
        <v>1028</v>
      </c>
      <c r="P35" s="74">
        <f t="shared" si="1"/>
        <v>1437</v>
      </c>
      <c r="Q35" s="73">
        <f t="shared" si="1"/>
        <v>1810</v>
      </c>
      <c r="R35" s="74">
        <f t="shared" si="1"/>
        <v>2557</v>
      </c>
      <c r="S35" s="73">
        <f t="shared" si="1"/>
        <v>1257</v>
      </c>
      <c r="T35" s="74">
        <f t="shared" si="1"/>
        <v>1747</v>
      </c>
      <c r="U35" s="73">
        <f t="shared" si="1"/>
        <v>2208</v>
      </c>
      <c r="V35" s="74">
        <f t="shared" si="1"/>
        <v>3103</v>
      </c>
    </row>
    <row r="36" spans="2:22" ht="15.75" x14ac:dyDescent="0.25">
      <c r="B36" s="40">
        <v>1000</v>
      </c>
      <c r="C36" s="71">
        <f t="shared" si="0"/>
        <v>687</v>
      </c>
      <c r="D36" s="72">
        <f t="shared" si="0"/>
        <v>1000</v>
      </c>
      <c r="E36" s="71">
        <f t="shared" si="0"/>
        <v>1281</v>
      </c>
      <c r="F36" s="72">
        <f t="shared" si="0"/>
        <v>1805</v>
      </c>
      <c r="G36" s="71">
        <f t="shared" si="0"/>
        <v>848</v>
      </c>
      <c r="H36" s="72">
        <f t="shared" si="0"/>
        <v>1210</v>
      </c>
      <c r="I36" s="71">
        <f t="shared" si="0"/>
        <v>1535</v>
      </c>
      <c r="J36" s="72">
        <f t="shared" si="0"/>
        <v>2169</v>
      </c>
      <c r="K36" s="71">
        <f t="shared" si="0"/>
        <v>1000</v>
      </c>
      <c r="L36" s="72">
        <f t="shared" si="0"/>
        <v>1409</v>
      </c>
      <c r="M36" s="71">
        <f t="shared" si="1"/>
        <v>1778</v>
      </c>
      <c r="N36" s="72">
        <f t="shared" si="1"/>
        <v>2514</v>
      </c>
      <c r="O36" s="71">
        <f t="shared" si="1"/>
        <v>1142</v>
      </c>
      <c r="P36" s="72">
        <f t="shared" si="1"/>
        <v>1597</v>
      </c>
      <c r="Q36" s="71">
        <f t="shared" si="1"/>
        <v>2011</v>
      </c>
      <c r="R36" s="72">
        <f t="shared" si="1"/>
        <v>2841</v>
      </c>
      <c r="S36" s="71">
        <f t="shared" si="1"/>
        <v>1397</v>
      </c>
      <c r="T36" s="72">
        <f t="shared" si="1"/>
        <v>1941</v>
      </c>
      <c r="U36" s="71">
        <f t="shared" si="1"/>
        <v>2453</v>
      </c>
      <c r="V36" s="72">
        <f t="shared" si="1"/>
        <v>3448</v>
      </c>
    </row>
    <row r="37" spans="2:22" ht="15.75" x14ac:dyDescent="0.25">
      <c r="B37" s="39">
        <v>1100</v>
      </c>
      <c r="C37" s="73">
        <f t="shared" si="0"/>
        <v>756</v>
      </c>
      <c r="D37" s="74">
        <f t="shared" si="0"/>
        <v>1100</v>
      </c>
      <c r="E37" s="73">
        <f t="shared" si="0"/>
        <v>1409</v>
      </c>
      <c r="F37" s="74">
        <f t="shared" si="0"/>
        <v>1986</v>
      </c>
      <c r="G37" s="73">
        <f t="shared" si="0"/>
        <v>933</v>
      </c>
      <c r="H37" s="74">
        <f t="shared" si="0"/>
        <v>1331</v>
      </c>
      <c r="I37" s="73">
        <f t="shared" si="0"/>
        <v>1689</v>
      </c>
      <c r="J37" s="74">
        <f t="shared" si="0"/>
        <v>2386</v>
      </c>
      <c r="K37" s="73">
        <f t="shared" si="0"/>
        <v>1100</v>
      </c>
      <c r="L37" s="74">
        <f t="shared" si="0"/>
        <v>1550</v>
      </c>
      <c r="M37" s="73">
        <f t="shared" si="1"/>
        <v>1956</v>
      </c>
      <c r="N37" s="74">
        <f t="shared" si="1"/>
        <v>2765</v>
      </c>
      <c r="O37" s="73">
        <f t="shared" si="1"/>
        <v>1256</v>
      </c>
      <c r="P37" s="74">
        <f t="shared" si="1"/>
        <v>1757</v>
      </c>
      <c r="Q37" s="73">
        <f t="shared" si="1"/>
        <v>2212</v>
      </c>
      <c r="R37" s="74">
        <f t="shared" si="1"/>
        <v>3125</v>
      </c>
      <c r="S37" s="73">
        <f t="shared" si="1"/>
        <v>1537</v>
      </c>
      <c r="T37" s="74">
        <f t="shared" si="1"/>
        <v>2135</v>
      </c>
      <c r="U37" s="73">
        <f t="shared" si="1"/>
        <v>2698</v>
      </c>
      <c r="V37" s="74">
        <f t="shared" si="1"/>
        <v>3793</v>
      </c>
    </row>
    <row r="38" spans="2:22" ht="15.75" x14ac:dyDescent="0.25">
      <c r="B38" s="40">
        <v>1200</v>
      </c>
      <c r="C38" s="71">
        <f t="shared" si="0"/>
        <v>824</v>
      </c>
      <c r="D38" s="72">
        <f t="shared" si="0"/>
        <v>1200</v>
      </c>
      <c r="E38" s="71">
        <f t="shared" si="0"/>
        <v>1537</v>
      </c>
      <c r="F38" s="72">
        <f t="shared" si="0"/>
        <v>2166</v>
      </c>
      <c r="G38" s="71">
        <f t="shared" si="0"/>
        <v>1018</v>
      </c>
      <c r="H38" s="72">
        <f t="shared" si="0"/>
        <v>1452</v>
      </c>
      <c r="I38" s="71">
        <f t="shared" si="0"/>
        <v>1842</v>
      </c>
      <c r="J38" s="72">
        <f t="shared" si="0"/>
        <v>2603</v>
      </c>
      <c r="K38" s="71">
        <f t="shared" si="0"/>
        <v>1200</v>
      </c>
      <c r="L38" s="72">
        <f t="shared" si="0"/>
        <v>1691</v>
      </c>
      <c r="M38" s="71">
        <f t="shared" si="1"/>
        <v>2134</v>
      </c>
      <c r="N38" s="72">
        <f t="shared" si="1"/>
        <v>3017</v>
      </c>
      <c r="O38" s="71">
        <f t="shared" si="1"/>
        <v>1370</v>
      </c>
      <c r="P38" s="72">
        <f t="shared" si="1"/>
        <v>1916</v>
      </c>
      <c r="Q38" s="71">
        <f t="shared" si="1"/>
        <v>2413</v>
      </c>
      <c r="R38" s="72">
        <f t="shared" si="1"/>
        <v>3409</v>
      </c>
      <c r="S38" s="71">
        <f t="shared" si="1"/>
        <v>1676</v>
      </c>
      <c r="T38" s="72">
        <f t="shared" si="1"/>
        <v>2329</v>
      </c>
      <c r="U38" s="71">
        <f t="shared" si="1"/>
        <v>2944</v>
      </c>
      <c r="V38" s="72">
        <f t="shared" si="1"/>
        <v>4138</v>
      </c>
    </row>
    <row r="39" spans="2:22" ht="15.75" x14ac:dyDescent="0.25">
      <c r="B39" s="39">
        <v>1300</v>
      </c>
      <c r="C39" s="75"/>
      <c r="D39" s="76"/>
      <c r="E39" s="75"/>
      <c r="F39" s="76"/>
      <c r="G39" s="75"/>
      <c r="H39" s="76"/>
      <c r="I39" s="75"/>
      <c r="J39" s="76"/>
      <c r="K39" s="75"/>
      <c r="L39" s="76"/>
      <c r="M39" s="75"/>
      <c r="N39" s="76"/>
      <c r="O39" s="75"/>
      <c r="P39" s="76"/>
      <c r="Q39" s="75"/>
      <c r="R39" s="76"/>
      <c r="S39" s="75"/>
      <c r="T39" s="76"/>
      <c r="U39" s="75"/>
      <c r="V39" s="76"/>
    </row>
    <row r="40" spans="2:22" ht="15.75" x14ac:dyDescent="0.25">
      <c r="B40" s="40">
        <v>1400</v>
      </c>
      <c r="C40" s="71">
        <f t="shared" ref="C40:V40" si="2">ROUND((($C$18/50)^C$8)*(C$7/1000*$B40),0)</f>
        <v>962</v>
      </c>
      <c r="D40" s="72">
        <f t="shared" si="2"/>
        <v>1400</v>
      </c>
      <c r="E40" s="71">
        <f t="shared" si="2"/>
        <v>1793</v>
      </c>
      <c r="F40" s="72">
        <f t="shared" si="2"/>
        <v>2527</v>
      </c>
      <c r="G40" s="71">
        <f t="shared" si="2"/>
        <v>1187</v>
      </c>
      <c r="H40" s="72">
        <f t="shared" si="2"/>
        <v>1694</v>
      </c>
      <c r="I40" s="71">
        <f t="shared" si="2"/>
        <v>2149</v>
      </c>
      <c r="J40" s="72">
        <f t="shared" si="2"/>
        <v>3037</v>
      </c>
      <c r="K40" s="71">
        <f t="shared" si="2"/>
        <v>1400</v>
      </c>
      <c r="L40" s="72">
        <f t="shared" si="2"/>
        <v>1973</v>
      </c>
      <c r="M40" s="71">
        <f t="shared" si="2"/>
        <v>2489</v>
      </c>
      <c r="N40" s="72">
        <f t="shared" si="2"/>
        <v>3520</v>
      </c>
      <c r="O40" s="71">
        <f t="shared" si="2"/>
        <v>1599</v>
      </c>
      <c r="P40" s="72">
        <f t="shared" si="2"/>
        <v>2236</v>
      </c>
      <c r="Q40" s="71">
        <f t="shared" si="2"/>
        <v>2815</v>
      </c>
      <c r="R40" s="72">
        <f t="shared" si="2"/>
        <v>3977</v>
      </c>
      <c r="S40" s="71">
        <f t="shared" si="2"/>
        <v>1956</v>
      </c>
      <c r="T40" s="72">
        <f t="shared" si="2"/>
        <v>2717</v>
      </c>
      <c r="U40" s="71">
        <f t="shared" si="2"/>
        <v>3434</v>
      </c>
      <c r="V40" s="72">
        <f t="shared" si="2"/>
        <v>4827</v>
      </c>
    </row>
    <row r="41" spans="2:22" ht="15.75" x14ac:dyDescent="0.25">
      <c r="B41" s="39">
        <v>1500</v>
      </c>
      <c r="C41" s="75"/>
      <c r="D41" s="76"/>
      <c r="E41" s="75"/>
      <c r="F41" s="76"/>
      <c r="G41" s="75"/>
      <c r="H41" s="76"/>
      <c r="I41" s="75"/>
      <c r="J41" s="76"/>
      <c r="K41" s="75"/>
      <c r="L41" s="76"/>
      <c r="M41" s="75"/>
      <c r="N41" s="76"/>
      <c r="O41" s="75"/>
      <c r="P41" s="76"/>
      <c r="Q41" s="75"/>
      <c r="R41" s="76"/>
      <c r="S41" s="75"/>
      <c r="T41" s="76"/>
      <c r="U41" s="75"/>
      <c r="V41" s="76"/>
    </row>
    <row r="42" spans="2:22" ht="15.75" x14ac:dyDescent="0.25">
      <c r="B42" s="40">
        <v>1600</v>
      </c>
      <c r="C42" s="71">
        <f t="shared" ref="C42:V42" si="3">ROUND((($C$18/50)^C$8)*(C$7/1000*$B42),0)</f>
        <v>1099</v>
      </c>
      <c r="D42" s="72">
        <f t="shared" si="3"/>
        <v>1600</v>
      </c>
      <c r="E42" s="71">
        <f t="shared" si="3"/>
        <v>2050</v>
      </c>
      <c r="F42" s="72">
        <f t="shared" si="3"/>
        <v>2888</v>
      </c>
      <c r="G42" s="71">
        <f t="shared" si="3"/>
        <v>1357</v>
      </c>
      <c r="H42" s="72">
        <f t="shared" si="3"/>
        <v>1936</v>
      </c>
      <c r="I42" s="71">
        <f t="shared" si="3"/>
        <v>2456</v>
      </c>
      <c r="J42" s="72">
        <f t="shared" si="3"/>
        <v>3470</v>
      </c>
      <c r="K42" s="71">
        <f t="shared" si="3"/>
        <v>1600</v>
      </c>
      <c r="L42" s="72">
        <f t="shared" si="3"/>
        <v>2254</v>
      </c>
      <c r="M42" s="71">
        <f t="shared" si="3"/>
        <v>2845</v>
      </c>
      <c r="N42" s="72">
        <f t="shared" si="3"/>
        <v>4022</v>
      </c>
      <c r="O42" s="71">
        <f t="shared" si="3"/>
        <v>1827</v>
      </c>
      <c r="P42" s="72">
        <f t="shared" si="3"/>
        <v>2555</v>
      </c>
      <c r="Q42" s="71">
        <f t="shared" si="3"/>
        <v>3218</v>
      </c>
      <c r="R42" s="72">
        <f t="shared" si="3"/>
        <v>4546</v>
      </c>
      <c r="S42" s="71">
        <f t="shared" si="3"/>
        <v>2235</v>
      </c>
      <c r="T42" s="72">
        <f t="shared" si="3"/>
        <v>3106</v>
      </c>
      <c r="U42" s="71">
        <f t="shared" si="3"/>
        <v>3925</v>
      </c>
      <c r="V42" s="72">
        <f t="shared" si="3"/>
        <v>5517</v>
      </c>
    </row>
    <row r="47" spans="2:22" ht="21" x14ac:dyDescent="0.35">
      <c r="B47" s="49" t="s">
        <v>25</v>
      </c>
    </row>
    <row r="48" spans="2:22" ht="15.75" x14ac:dyDescent="0.25">
      <c r="B48" s="44" t="s">
        <v>10</v>
      </c>
      <c r="C48" s="78" t="s">
        <v>1</v>
      </c>
      <c r="D48" s="85"/>
      <c r="E48" s="85"/>
      <c r="F48" s="79"/>
      <c r="G48" s="78" t="s">
        <v>2</v>
      </c>
      <c r="H48" s="85"/>
      <c r="I48" s="85"/>
      <c r="J48" s="79"/>
      <c r="K48" s="78" t="s">
        <v>3</v>
      </c>
      <c r="L48" s="85"/>
      <c r="M48" s="85"/>
      <c r="N48" s="79"/>
      <c r="O48" s="78" t="s">
        <v>4</v>
      </c>
      <c r="P48" s="85"/>
      <c r="Q48" s="85"/>
      <c r="R48" s="79"/>
      <c r="S48" s="78" t="s">
        <v>5</v>
      </c>
      <c r="T48" s="85"/>
      <c r="U48" s="85"/>
      <c r="V48" s="79"/>
    </row>
    <row r="49" spans="2:22" ht="15.75" x14ac:dyDescent="0.25">
      <c r="B49" s="45" t="s">
        <v>6</v>
      </c>
      <c r="C49" s="11">
        <v>11</v>
      </c>
      <c r="D49" s="11">
        <v>21</v>
      </c>
      <c r="E49" s="11">
        <v>22</v>
      </c>
      <c r="F49" s="11">
        <v>33</v>
      </c>
      <c r="G49" s="11">
        <v>11</v>
      </c>
      <c r="H49" s="11">
        <v>21</v>
      </c>
      <c r="I49" s="11">
        <v>22</v>
      </c>
      <c r="J49" s="11">
        <v>33</v>
      </c>
      <c r="K49" s="11">
        <v>11</v>
      </c>
      <c r="L49" s="11">
        <v>21</v>
      </c>
      <c r="M49" s="11">
        <v>22</v>
      </c>
      <c r="N49" s="11">
        <v>33</v>
      </c>
      <c r="O49" s="11">
        <v>11</v>
      </c>
      <c r="P49" s="11">
        <v>21</v>
      </c>
      <c r="Q49" s="11">
        <v>22</v>
      </c>
      <c r="R49" s="11">
        <v>33</v>
      </c>
      <c r="S49" s="11">
        <v>11</v>
      </c>
      <c r="T49" s="11">
        <v>21</v>
      </c>
      <c r="U49" s="11">
        <v>22</v>
      </c>
      <c r="V49" s="11">
        <v>33</v>
      </c>
    </row>
    <row r="50" spans="2:22" ht="15.75" x14ac:dyDescent="0.25">
      <c r="B50" s="38"/>
      <c r="C50" s="86"/>
      <c r="D50" s="87"/>
      <c r="E50" s="87"/>
      <c r="F50" s="88"/>
      <c r="G50" s="86"/>
      <c r="H50" s="87"/>
      <c r="I50" s="87"/>
      <c r="J50" s="88"/>
      <c r="K50" s="86"/>
      <c r="L50" s="87"/>
      <c r="M50" s="87"/>
      <c r="N50" s="88"/>
      <c r="O50" s="86"/>
      <c r="P50" s="87"/>
      <c r="Q50" s="87"/>
      <c r="R50" s="88"/>
      <c r="S50" s="86"/>
      <c r="T50" s="87"/>
      <c r="U50" s="87"/>
      <c r="V50" s="88"/>
    </row>
    <row r="51" spans="2:22" ht="15.75" x14ac:dyDescent="0.25">
      <c r="B51" s="50">
        <v>400</v>
      </c>
      <c r="C51" s="71">
        <f t="shared" ref="C51:L59" si="4">ROUND(C$7*$B51/1000*($O$18/$N$18)^C$8,0)</f>
        <v>275</v>
      </c>
      <c r="D51" s="72">
        <f t="shared" si="4"/>
        <v>400</v>
      </c>
      <c r="E51" s="71">
        <f t="shared" si="4"/>
        <v>512</v>
      </c>
      <c r="F51" s="72">
        <f t="shared" si="4"/>
        <v>722</v>
      </c>
      <c r="G51" s="71">
        <f t="shared" si="4"/>
        <v>339</v>
      </c>
      <c r="H51" s="72">
        <f t="shared" si="4"/>
        <v>484</v>
      </c>
      <c r="I51" s="71">
        <f t="shared" si="4"/>
        <v>614</v>
      </c>
      <c r="J51" s="72">
        <f t="shared" si="4"/>
        <v>868</v>
      </c>
      <c r="K51" s="71">
        <f t="shared" si="4"/>
        <v>400</v>
      </c>
      <c r="L51" s="72">
        <f t="shared" si="4"/>
        <v>564</v>
      </c>
      <c r="M51" s="71">
        <f t="shared" ref="M51:V59" si="5">ROUND(M$7*$B51/1000*($O$18/$N$18)^M$8,0)</f>
        <v>711</v>
      </c>
      <c r="N51" s="72">
        <f t="shared" si="5"/>
        <v>1006</v>
      </c>
      <c r="O51" s="71">
        <f t="shared" si="5"/>
        <v>457</v>
      </c>
      <c r="P51" s="72">
        <f t="shared" si="5"/>
        <v>639</v>
      </c>
      <c r="Q51" s="71">
        <f t="shared" si="5"/>
        <v>804</v>
      </c>
      <c r="R51" s="72">
        <f t="shared" si="5"/>
        <v>1136</v>
      </c>
      <c r="S51" s="71">
        <f t="shared" si="5"/>
        <v>559</v>
      </c>
      <c r="T51" s="72">
        <f t="shared" si="5"/>
        <v>776</v>
      </c>
      <c r="U51" s="71">
        <f t="shared" si="5"/>
        <v>981</v>
      </c>
      <c r="V51" s="72">
        <f t="shared" si="5"/>
        <v>1379</v>
      </c>
    </row>
    <row r="52" spans="2:22" ht="15.75" x14ac:dyDescent="0.25">
      <c r="B52" s="51">
        <v>500</v>
      </c>
      <c r="C52" s="73">
        <f t="shared" si="4"/>
        <v>344</v>
      </c>
      <c r="D52" s="74">
        <f t="shared" si="4"/>
        <v>500</v>
      </c>
      <c r="E52" s="73">
        <f t="shared" si="4"/>
        <v>641</v>
      </c>
      <c r="F52" s="74">
        <f t="shared" si="4"/>
        <v>903</v>
      </c>
      <c r="G52" s="73">
        <f t="shared" si="4"/>
        <v>424</v>
      </c>
      <c r="H52" s="74">
        <f t="shared" si="4"/>
        <v>605</v>
      </c>
      <c r="I52" s="73">
        <f t="shared" si="4"/>
        <v>768</v>
      </c>
      <c r="J52" s="74">
        <f t="shared" si="4"/>
        <v>1085</v>
      </c>
      <c r="K52" s="73">
        <f t="shared" si="4"/>
        <v>500</v>
      </c>
      <c r="L52" s="74">
        <f t="shared" si="4"/>
        <v>705</v>
      </c>
      <c r="M52" s="73">
        <f t="shared" si="5"/>
        <v>889</v>
      </c>
      <c r="N52" s="74">
        <f t="shared" si="5"/>
        <v>1257</v>
      </c>
      <c r="O52" s="73">
        <f t="shared" si="5"/>
        <v>571</v>
      </c>
      <c r="P52" s="74">
        <f t="shared" si="5"/>
        <v>799</v>
      </c>
      <c r="Q52" s="73">
        <f t="shared" si="5"/>
        <v>1006</v>
      </c>
      <c r="R52" s="74">
        <f t="shared" si="5"/>
        <v>1421</v>
      </c>
      <c r="S52" s="73">
        <f t="shared" si="5"/>
        <v>699</v>
      </c>
      <c r="T52" s="74">
        <f t="shared" si="5"/>
        <v>971</v>
      </c>
      <c r="U52" s="73">
        <f t="shared" si="5"/>
        <v>1227</v>
      </c>
      <c r="V52" s="74">
        <f t="shared" si="5"/>
        <v>1724</v>
      </c>
    </row>
    <row r="53" spans="2:22" ht="15.75" x14ac:dyDescent="0.25">
      <c r="B53" s="50">
        <v>600</v>
      </c>
      <c r="C53" s="71">
        <f t="shared" si="4"/>
        <v>412</v>
      </c>
      <c r="D53" s="72">
        <f t="shared" si="4"/>
        <v>600</v>
      </c>
      <c r="E53" s="71">
        <f t="shared" si="4"/>
        <v>769</v>
      </c>
      <c r="F53" s="72">
        <f t="shared" si="4"/>
        <v>1083</v>
      </c>
      <c r="G53" s="71">
        <f t="shared" si="4"/>
        <v>509</v>
      </c>
      <c r="H53" s="72">
        <f t="shared" si="4"/>
        <v>726</v>
      </c>
      <c r="I53" s="71">
        <f t="shared" si="4"/>
        <v>921</v>
      </c>
      <c r="J53" s="72">
        <f t="shared" si="4"/>
        <v>1301</v>
      </c>
      <c r="K53" s="71">
        <f t="shared" si="4"/>
        <v>600</v>
      </c>
      <c r="L53" s="72">
        <f t="shared" si="4"/>
        <v>845</v>
      </c>
      <c r="M53" s="71">
        <f t="shared" si="5"/>
        <v>1067</v>
      </c>
      <c r="N53" s="72">
        <f t="shared" si="5"/>
        <v>1508</v>
      </c>
      <c r="O53" s="71">
        <f t="shared" si="5"/>
        <v>685</v>
      </c>
      <c r="P53" s="72">
        <f t="shared" si="5"/>
        <v>958</v>
      </c>
      <c r="Q53" s="71">
        <f t="shared" si="5"/>
        <v>1207</v>
      </c>
      <c r="R53" s="72">
        <f t="shared" si="5"/>
        <v>1705</v>
      </c>
      <c r="S53" s="71">
        <f t="shared" si="5"/>
        <v>838</v>
      </c>
      <c r="T53" s="72">
        <f t="shared" si="5"/>
        <v>1165</v>
      </c>
      <c r="U53" s="71">
        <f t="shared" si="5"/>
        <v>1472</v>
      </c>
      <c r="V53" s="72">
        <f t="shared" si="5"/>
        <v>2069</v>
      </c>
    </row>
    <row r="54" spans="2:22" ht="15.75" x14ac:dyDescent="0.25">
      <c r="B54" s="51">
        <v>700</v>
      </c>
      <c r="C54" s="73">
        <f t="shared" si="4"/>
        <v>481</v>
      </c>
      <c r="D54" s="74">
        <f t="shared" si="4"/>
        <v>700</v>
      </c>
      <c r="E54" s="73">
        <f t="shared" si="4"/>
        <v>897</v>
      </c>
      <c r="F54" s="74">
        <f t="shared" si="4"/>
        <v>1264</v>
      </c>
      <c r="G54" s="73">
        <f t="shared" si="4"/>
        <v>594</v>
      </c>
      <c r="H54" s="74">
        <f t="shared" si="4"/>
        <v>847</v>
      </c>
      <c r="I54" s="73">
        <f t="shared" si="4"/>
        <v>1075</v>
      </c>
      <c r="J54" s="74">
        <f t="shared" si="4"/>
        <v>1518</v>
      </c>
      <c r="K54" s="73">
        <f t="shared" si="4"/>
        <v>700</v>
      </c>
      <c r="L54" s="74">
        <f t="shared" si="4"/>
        <v>986</v>
      </c>
      <c r="M54" s="73">
        <f t="shared" si="5"/>
        <v>1245</v>
      </c>
      <c r="N54" s="74">
        <f t="shared" si="5"/>
        <v>1760</v>
      </c>
      <c r="O54" s="73">
        <f t="shared" si="5"/>
        <v>799</v>
      </c>
      <c r="P54" s="74">
        <f t="shared" si="5"/>
        <v>1118</v>
      </c>
      <c r="Q54" s="73">
        <f t="shared" si="5"/>
        <v>1408</v>
      </c>
      <c r="R54" s="74">
        <f t="shared" si="5"/>
        <v>1989</v>
      </c>
      <c r="S54" s="73">
        <f t="shared" si="5"/>
        <v>978</v>
      </c>
      <c r="T54" s="74">
        <f t="shared" si="5"/>
        <v>1359</v>
      </c>
      <c r="U54" s="73">
        <f t="shared" si="5"/>
        <v>1717</v>
      </c>
      <c r="V54" s="74">
        <f t="shared" si="5"/>
        <v>2414</v>
      </c>
    </row>
    <row r="55" spans="2:22" ht="15.75" x14ac:dyDescent="0.25">
      <c r="B55" s="50">
        <v>800</v>
      </c>
      <c r="C55" s="71">
        <f t="shared" si="4"/>
        <v>550</v>
      </c>
      <c r="D55" s="72">
        <f t="shared" si="4"/>
        <v>800</v>
      </c>
      <c r="E55" s="71">
        <f t="shared" si="4"/>
        <v>1025</v>
      </c>
      <c r="F55" s="72">
        <f t="shared" si="4"/>
        <v>1444</v>
      </c>
      <c r="G55" s="71">
        <f t="shared" si="4"/>
        <v>678</v>
      </c>
      <c r="H55" s="72">
        <f t="shared" si="4"/>
        <v>968</v>
      </c>
      <c r="I55" s="71">
        <f t="shared" si="4"/>
        <v>1228</v>
      </c>
      <c r="J55" s="72">
        <f t="shared" si="4"/>
        <v>1735</v>
      </c>
      <c r="K55" s="71">
        <f t="shared" si="4"/>
        <v>800</v>
      </c>
      <c r="L55" s="72">
        <f t="shared" si="4"/>
        <v>1127</v>
      </c>
      <c r="M55" s="71">
        <f t="shared" si="5"/>
        <v>1422</v>
      </c>
      <c r="N55" s="72">
        <f t="shared" si="5"/>
        <v>2011</v>
      </c>
      <c r="O55" s="71">
        <f t="shared" si="5"/>
        <v>914</v>
      </c>
      <c r="P55" s="72">
        <f t="shared" si="5"/>
        <v>1278</v>
      </c>
      <c r="Q55" s="71">
        <f t="shared" si="5"/>
        <v>1609</v>
      </c>
      <c r="R55" s="72">
        <f t="shared" si="5"/>
        <v>2273</v>
      </c>
      <c r="S55" s="71">
        <f t="shared" si="5"/>
        <v>1118</v>
      </c>
      <c r="T55" s="72">
        <f t="shared" si="5"/>
        <v>1553</v>
      </c>
      <c r="U55" s="71">
        <f t="shared" si="5"/>
        <v>1962</v>
      </c>
      <c r="V55" s="72">
        <f t="shared" si="5"/>
        <v>2758</v>
      </c>
    </row>
    <row r="56" spans="2:22" ht="15.75" x14ac:dyDescent="0.25">
      <c r="B56" s="51">
        <v>900</v>
      </c>
      <c r="C56" s="73">
        <f t="shared" si="4"/>
        <v>618</v>
      </c>
      <c r="D56" s="74">
        <f t="shared" si="4"/>
        <v>900</v>
      </c>
      <c r="E56" s="73">
        <f t="shared" si="4"/>
        <v>1153</v>
      </c>
      <c r="F56" s="74">
        <f t="shared" si="4"/>
        <v>1625</v>
      </c>
      <c r="G56" s="73">
        <f t="shared" si="4"/>
        <v>763</v>
      </c>
      <c r="H56" s="74">
        <f t="shared" si="4"/>
        <v>1089</v>
      </c>
      <c r="I56" s="73">
        <f t="shared" si="4"/>
        <v>1382</v>
      </c>
      <c r="J56" s="74">
        <f t="shared" si="4"/>
        <v>1952</v>
      </c>
      <c r="K56" s="73">
        <f t="shared" si="4"/>
        <v>900</v>
      </c>
      <c r="L56" s="74">
        <f t="shared" si="4"/>
        <v>1268</v>
      </c>
      <c r="M56" s="73">
        <f t="shared" si="5"/>
        <v>1600</v>
      </c>
      <c r="N56" s="74">
        <f t="shared" si="5"/>
        <v>2263</v>
      </c>
      <c r="O56" s="73">
        <f t="shared" si="5"/>
        <v>1028</v>
      </c>
      <c r="P56" s="74">
        <f t="shared" si="5"/>
        <v>1437</v>
      </c>
      <c r="Q56" s="73">
        <f t="shared" si="5"/>
        <v>1810</v>
      </c>
      <c r="R56" s="74">
        <f t="shared" si="5"/>
        <v>2557</v>
      </c>
      <c r="S56" s="73">
        <f t="shared" si="5"/>
        <v>1257</v>
      </c>
      <c r="T56" s="74">
        <f t="shared" si="5"/>
        <v>1747</v>
      </c>
      <c r="U56" s="73">
        <f t="shared" si="5"/>
        <v>2208</v>
      </c>
      <c r="V56" s="74">
        <f t="shared" si="5"/>
        <v>3103</v>
      </c>
    </row>
    <row r="57" spans="2:22" ht="15.75" x14ac:dyDescent="0.25">
      <c r="B57" s="50">
        <v>1000</v>
      </c>
      <c r="C57" s="71">
        <f t="shared" si="4"/>
        <v>687</v>
      </c>
      <c r="D57" s="72">
        <f t="shared" si="4"/>
        <v>1000</v>
      </c>
      <c r="E57" s="71">
        <f t="shared" si="4"/>
        <v>1281</v>
      </c>
      <c r="F57" s="72">
        <f t="shared" si="4"/>
        <v>1805</v>
      </c>
      <c r="G57" s="71">
        <f t="shared" si="4"/>
        <v>848</v>
      </c>
      <c r="H57" s="72">
        <f t="shared" si="4"/>
        <v>1210</v>
      </c>
      <c r="I57" s="71">
        <f t="shared" si="4"/>
        <v>1535</v>
      </c>
      <c r="J57" s="72">
        <f t="shared" si="4"/>
        <v>2169</v>
      </c>
      <c r="K57" s="71">
        <f t="shared" si="4"/>
        <v>1000</v>
      </c>
      <c r="L57" s="72">
        <f t="shared" si="4"/>
        <v>1409</v>
      </c>
      <c r="M57" s="71">
        <f t="shared" si="5"/>
        <v>1778</v>
      </c>
      <c r="N57" s="72">
        <f t="shared" si="5"/>
        <v>2514</v>
      </c>
      <c r="O57" s="71">
        <f t="shared" si="5"/>
        <v>1142</v>
      </c>
      <c r="P57" s="72">
        <f t="shared" si="5"/>
        <v>1597</v>
      </c>
      <c r="Q57" s="71">
        <f t="shared" si="5"/>
        <v>2011</v>
      </c>
      <c r="R57" s="72">
        <f t="shared" si="5"/>
        <v>2841</v>
      </c>
      <c r="S57" s="71">
        <f t="shared" si="5"/>
        <v>1397</v>
      </c>
      <c r="T57" s="72">
        <f t="shared" si="5"/>
        <v>1941</v>
      </c>
      <c r="U57" s="71">
        <f t="shared" si="5"/>
        <v>2453</v>
      </c>
      <c r="V57" s="72">
        <f t="shared" si="5"/>
        <v>3448</v>
      </c>
    </row>
    <row r="58" spans="2:22" ht="15.75" x14ac:dyDescent="0.25">
      <c r="B58" s="51">
        <v>1100</v>
      </c>
      <c r="C58" s="73">
        <f t="shared" si="4"/>
        <v>756</v>
      </c>
      <c r="D58" s="74">
        <f t="shared" si="4"/>
        <v>1100</v>
      </c>
      <c r="E58" s="73">
        <f t="shared" si="4"/>
        <v>1409</v>
      </c>
      <c r="F58" s="74">
        <f t="shared" si="4"/>
        <v>1986</v>
      </c>
      <c r="G58" s="73">
        <f t="shared" si="4"/>
        <v>933</v>
      </c>
      <c r="H58" s="74">
        <f t="shared" si="4"/>
        <v>1331</v>
      </c>
      <c r="I58" s="73">
        <f t="shared" si="4"/>
        <v>1689</v>
      </c>
      <c r="J58" s="74">
        <f t="shared" si="4"/>
        <v>2386</v>
      </c>
      <c r="K58" s="73">
        <f t="shared" si="4"/>
        <v>1100</v>
      </c>
      <c r="L58" s="74">
        <f t="shared" si="4"/>
        <v>1550</v>
      </c>
      <c r="M58" s="73">
        <f t="shared" si="5"/>
        <v>1956</v>
      </c>
      <c r="N58" s="74">
        <f t="shared" si="5"/>
        <v>2765</v>
      </c>
      <c r="O58" s="73">
        <f t="shared" si="5"/>
        <v>1256</v>
      </c>
      <c r="P58" s="74">
        <f t="shared" si="5"/>
        <v>1757</v>
      </c>
      <c r="Q58" s="73">
        <f t="shared" si="5"/>
        <v>2212</v>
      </c>
      <c r="R58" s="74">
        <f t="shared" si="5"/>
        <v>3125</v>
      </c>
      <c r="S58" s="73">
        <f t="shared" si="5"/>
        <v>1537</v>
      </c>
      <c r="T58" s="74">
        <f t="shared" si="5"/>
        <v>2135</v>
      </c>
      <c r="U58" s="73">
        <f t="shared" si="5"/>
        <v>2698</v>
      </c>
      <c r="V58" s="74">
        <f t="shared" si="5"/>
        <v>3793</v>
      </c>
    </row>
    <row r="59" spans="2:22" ht="15.75" x14ac:dyDescent="0.25">
      <c r="B59" s="50">
        <v>1200</v>
      </c>
      <c r="C59" s="71">
        <f t="shared" si="4"/>
        <v>824</v>
      </c>
      <c r="D59" s="72">
        <f t="shared" si="4"/>
        <v>1200</v>
      </c>
      <c r="E59" s="71">
        <f t="shared" si="4"/>
        <v>1537</v>
      </c>
      <c r="F59" s="72">
        <f t="shared" si="4"/>
        <v>2166</v>
      </c>
      <c r="G59" s="71">
        <f t="shared" si="4"/>
        <v>1018</v>
      </c>
      <c r="H59" s="72">
        <f t="shared" si="4"/>
        <v>1452</v>
      </c>
      <c r="I59" s="71">
        <f t="shared" si="4"/>
        <v>1842</v>
      </c>
      <c r="J59" s="72">
        <f t="shared" si="4"/>
        <v>2603</v>
      </c>
      <c r="K59" s="71">
        <f t="shared" si="4"/>
        <v>1200</v>
      </c>
      <c r="L59" s="72">
        <f t="shared" si="4"/>
        <v>1691</v>
      </c>
      <c r="M59" s="71">
        <f t="shared" si="5"/>
        <v>2134</v>
      </c>
      <c r="N59" s="72">
        <f t="shared" si="5"/>
        <v>3017</v>
      </c>
      <c r="O59" s="71">
        <f t="shared" si="5"/>
        <v>1370</v>
      </c>
      <c r="P59" s="72">
        <f t="shared" si="5"/>
        <v>1916</v>
      </c>
      <c r="Q59" s="71">
        <f t="shared" si="5"/>
        <v>2413</v>
      </c>
      <c r="R59" s="72">
        <f t="shared" si="5"/>
        <v>3409</v>
      </c>
      <c r="S59" s="71">
        <f t="shared" si="5"/>
        <v>1676</v>
      </c>
      <c r="T59" s="72">
        <f t="shared" si="5"/>
        <v>2329</v>
      </c>
      <c r="U59" s="71">
        <f t="shared" si="5"/>
        <v>2944</v>
      </c>
      <c r="V59" s="72">
        <f t="shared" si="5"/>
        <v>4138</v>
      </c>
    </row>
    <row r="60" spans="2:22" ht="15.75" x14ac:dyDescent="0.25">
      <c r="B60" s="51">
        <v>1300</v>
      </c>
      <c r="C60" s="75"/>
      <c r="D60" s="76"/>
      <c r="E60" s="75"/>
      <c r="F60" s="76"/>
      <c r="G60" s="75"/>
      <c r="H60" s="76"/>
      <c r="I60" s="75"/>
      <c r="J60" s="76"/>
      <c r="K60" s="75"/>
      <c r="L60" s="76"/>
      <c r="M60" s="75"/>
      <c r="N60" s="76"/>
      <c r="O60" s="75"/>
      <c r="P60" s="76"/>
      <c r="Q60" s="75"/>
      <c r="R60" s="76"/>
      <c r="S60" s="75"/>
      <c r="T60" s="76"/>
      <c r="U60" s="75"/>
      <c r="V60" s="76"/>
    </row>
    <row r="61" spans="2:22" ht="15.75" x14ac:dyDescent="0.25">
      <c r="B61" s="50">
        <v>1400</v>
      </c>
      <c r="C61" s="71">
        <f t="shared" ref="C61:V61" si="6">ROUND(C$7*$B61/1000*($O$18/$N$18)^C$8,0)</f>
        <v>962</v>
      </c>
      <c r="D61" s="72">
        <f t="shared" si="6"/>
        <v>1400</v>
      </c>
      <c r="E61" s="71">
        <f t="shared" si="6"/>
        <v>1793</v>
      </c>
      <c r="F61" s="72">
        <f t="shared" si="6"/>
        <v>2527</v>
      </c>
      <c r="G61" s="71">
        <f t="shared" si="6"/>
        <v>1187</v>
      </c>
      <c r="H61" s="72">
        <f t="shared" si="6"/>
        <v>1694</v>
      </c>
      <c r="I61" s="71">
        <f t="shared" si="6"/>
        <v>2149</v>
      </c>
      <c r="J61" s="72">
        <f t="shared" si="6"/>
        <v>3037</v>
      </c>
      <c r="K61" s="71">
        <f t="shared" si="6"/>
        <v>1400</v>
      </c>
      <c r="L61" s="72">
        <f t="shared" si="6"/>
        <v>1973</v>
      </c>
      <c r="M61" s="71">
        <f t="shared" si="6"/>
        <v>2489</v>
      </c>
      <c r="N61" s="72">
        <f t="shared" si="6"/>
        <v>3520</v>
      </c>
      <c r="O61" s="71">
        <f t="shared" si="6"/>
        <v>1599</v>
      </c>
      <c r="P61" s="72">
        <f t="shared" si="6"/>
        <v>2236</v>
      </c>
      <c r="Q61" s="71">
        <f t="shared" si="6"/>
        <v>2815</v>
      </c>
      <c r="R61" s="72">
        <f t="shared" si="6"/>
        <v>3977</v>
      </c>
      <c r="S61" s="71">
        <f t="shared" si="6"/>
        <v>1956</v>
      </c>
      <c r="T61" s="72">
        <f t="shared" si="6"/>
        <v>2717</v>
      </c>
      <c r="U61" s="71">
        <f t="shared" si="6"/>
        <v>3434</v>
      </c>
      <c r="V61" s="72">
        <f t="shared" si="6"/>
        <v>4827</v>
      </c>
    </row>
    <row r="62" spans="2:22" ht="15.75" x14ac:dyDescent="0.25">
      <c r="B62" s="51">
        <v>1500</v>
      </c>
      <c r="C62" s="75"/>
      <c r="D62" s="76"/>
      <c r="E62" s="75"/>
      <c r="F62" s="76"/>
      <c r="G62" s="75"/>
      <c r="H62" s="76"/>
      <c r="I62" s="75"/>
      <c r="J62" s="76"/>
      <c r="K62" s="75"/>
      <c r="L62" s="76"/>
      <c r="M62" s="75"/>
      <c r="N62" s="76"/>
      <c r="O62" s="75"/>
      <c r="P62" s="76"/>
      <c r="Q62" s="75"/>
      <c r="R62" s="76"/>
      <c r="S62" s="75"/>
      <c r="T62" s="76"/>
      <c r="U62" s="75"/>
      <c r="V62" s="76"/>
    </row>
    <row r="63" spans="2:22" ht="15.75" x14ac:dyDescent="0.25">
      <c r="B63" s="50">
        <v>1600</v>
      </c>
      <c r="C63" s="71">
        <f t="shared" ref="C63:V63" si="7">ROUND(C$7*$B63/1000*($O$18/$N$18)^C$8,0)</f>
        <v>1099</v>
      </c>
      <c r="D63" s="72">
        <f t="shared" si="7"/>
        <v>1600</v>
      </c>
      <c r="E63" s="71">
        <f t="shared" si="7"/>
        <v>2050</v>
      </c>
      <c r="F63" s="72">
        <f t="shared" si="7"/>
        <v>2888</v>
      </c>
      <c r="G63" s="71">
        <f t="shared" si="7"/>
        <v>1357</v>
      </c>
      <c r="H63" s="72">
        <f t="shared" si="7"/>
        <v>1936</v>
      </c>
      <c r="I63" s="71">
        <f t="shared" si="7"/>
        <v>2456</v>
      </c>
      <c r="J63" s="72">
        <f t="shared" si="7"/>
        <v>3470</v>
      </c>
      <c r="K63" s="71">
        <f t="shared" si="7"/>
        <v>1600</v>
      </c>
      <c r="L63" s="72">
        <f t="shared" si="7"/>
        <v>2254</v>
      </c>
      <c r="M63" s="71">
        <f t="shared" si="7"/>
        <v>2845</v>
      </c>
      <c r="N63" s="72">
        <f t="shared" si="7"/>
        <v>4022</v>
      </c>
      <c r="O63" s="71">
        <f t="shared" si="7"/>
        <v>1827</v>
      </c>
      <c r="P63" s="72">
        <f t="shared" si="7"/>
        <v>2555</v>
      </c>
      <c r="Q63" s="71">
        <f t="shared" si="7"/>
        <v>3218</v>
      </c>
      <c r="R63" s="72">
        <f t="shared" si="7"/>
        <v>4546</v>
      </c>
      <c r="S63" s="71">
        <f t="shared" si="7"/>
        <v>2235</v>
      </c>
      <c r="T63" s="72">
        <f t="shared" si="7"/>
        <v>3106</v>
      </c>
      <c r="U63" s="71">
        <f t="shared" si="7"/>
        <v>3925</v>
      </c>
      <c r="V63" s="72">
        <f t="shared" si="7"/>
        <v>5517</v>
      </c>
    </row>
  </sheetData>
  <sheetProtection algorithmName="SHA-512" hashValue="aeglsTSD8Q1zInENYTKSBH/mTCcv6IEwS7Nu23gTGBE1dJUxVDxFxhKVSTAB+Cl8EbNgJDIJhsGwzcY/iXBebw==" saltValue="acYtcv2voRGadugo11T7lg==" spinCount="100000" sheet="1" objects="1" scenarios="1"/>
  <mergeCells count="33">
    <mergeCell ref="S48:V48"/>
    <mergeCell ref="C50:F50"/>
    <mergeCell ref="G50:J50"/>
    <mergeCell ref="K50:N50"/>
    <mergeCell ref="O50:R50"/>
    <mergeCell ref="S50:V50"/>
    <mergeCell ref="C48:F48"/>
    <mergeCell ref="G48:J48"/>
    <mergeCell ref="K48:N48"/>
    <mergeCell ref="O48:R48"/>
    <mergeCell ref="A11:B11"/>
    <mergeCell ref="O29:R29"/>
    <mergeCell ref="S29:V29"/>
    <mergeCell ref="C27:F27"/>
    <mergeCell ref="G27:J27"/>
    <mergeCell ref="K27:N27"/>
    <mergeCell ref="O27:R27"/>
    <mergeCell ref="S27:V27"/>
    <mergeCell ref="C29:F29"/>
    <mergeCell ref="G29:J29"/>
    <mergeCell ref="K29:N29"/>
    <mergeCell ref="A9:B9"/>
    <mergeCell ref="A10:B10"/>
    <mergeCell ref="O5:R5"/>
    <mergeCell ref="S5:V5"/>
    <mergeCell ref="K5:N5"/>
    <mergeCell ref="C5:F5"/>
    <mergeCell ref="G5:J5"/>
    <mergeCell ref="C1:H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3" ma:contentTypeDescription="Create a new document." ma:contentTypeScope="" ma:versionID="e289082d1b76f6048b3a336523ad0d50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86612ffce267609b71df5e78699de276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4A5420C-2D95-40E5-AF22-A740100A54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41942D-AEB3-4C39-8547-F4BF1B7D88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053D40-BD48-406A-BE20-F8D677B7F6D7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Galva 4</vt:lpstr>
      <vt:lpstr>'Galva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