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3670DE59-F59A-4923-9B25-3FEE3CA62A9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ygiene 4" sheetId="1" r:id="rId1"/>
  </sheets>
  <definedNames>
    <definedName name="_xlnm.Print_Area" localSheetId="0">'Hygiene 4'!$A$1:$T$40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9" i="1" l="1"/>
  <c r="C19" i="1"/>
  <c r="O18" i="1" l="1"/>
  <c r="N18" i="1"/>
  <c r="P51" i="1" l="1"/>
  <c r="L49" i="1"/>
  <c r="R59" i="1"/>
  <c r="L55" i="1"/>
  <c r="Q59" i="1"/>
  <c r="E58" i="1"/>
  <c r="R57" i="1"/>
  <c r="P56" i="1"/>
  <c r="K55" i="1"/>
  <c r="D52" i="1"/>
  <c r="J50" i="1"/>
  <c r="J49" i="1"/>
  <c r="O59" i="1"/>
  <c r="R58" i="1"/>
  <c r="Q57" i="1"/>
  <c r="L56" i="1"/>
  <c r="F55" i="1"/>
  <c r="P53" i="1"/>
  <c r="D50" i="1"/>
  <c r="S49" i="1"/>
  <c r="M59" i="1"/>
  <c r="Q58" i="1"/>
  <c r="M57" i="1"/>
  <c r="K56" i="1"/>
  <c r="D55" i="1"/>
  <c r="J53" i="1"/>
  <c r="C50" i="1"/>
  <c r="I50" i="1"/>
  <c r="O50" i="1"/>
  <c r="I51" i="1"/>
  <c r="C52" i="1"/>
  <c r="I52" i="1"/>
  <c r="O52" i="1"/>
  <c r="C53" i="1"/>
  <c r="C54" i="1"/>
  <c r="C55" i="1"/>
  <c r="C56" i="1"/>
  <c r="F50" i="1"/>
  <c r="L50" i="1"/>
  <c r="R50" i="1"/>
  <c r="F51" i="1"/>
  <c r="L51" i="1"/>
  <c r="R51" i="1"/>
  <c r="F52" i="1"/>
  <c r="L52" i="1"/>
  <c r="R52" i="1"/>
  <c r="F53" i="1"/>
  <c r="L53" i="1"/>
  <c r="R53" i="1"/>
  <c r="F54" i="1"/>
  <c r="L54" i="1"/>
  <c r="H49" i="1"/>
  <c r="N49" i="1"/>
  <c r="T49" i="1"/>
  <c r="C51" i="1"/>
  <c r="O53" i="1"/>
  <c r="O54" i="1"/>
  <c r="O55" i="1"/>
  <c r="H50" i="1"/>
  <c r="N50" i="1"/>
  <c r="T50" i="1"/>
  <c r="H51" i="1"/>
  <c r="N51" i="1"/>
  <c r="T51" i="1"/>
  <c r="H52" i="1"/>
  <c r="N52" i="1"/>
  <c r="T52" i="1"/>
  <c r="H53" i="1"/>
  <c r="N53" i="1"/>
  <c r="T53" i="1"/>
  <c r="H54" i="1"/>
  <c r="N54" i="1"/>
  <c r="T54" i="1"/>
  <c r="H55" i="1"/>
  <c r="N55" i="1"/>
  <c r="T55" i="1"/>
  <c r="H56" i="1"/>
  <c r="N56" i="1"/>
  <c r="T56" i="1"/>
  <c r="H57" i="1"/>
  <c r="N57" i="1"/>
  <c r="T57" i="1"/>
  <c r="H58" i="1"/>
  <c r="N58" i="1"/>
  <c r="T58" i="1"/>
  <c r="H59" i="1"/>
  <c r="N59" i="1"/>
  <c r="T59" i="1"/>
  <c r="I49" i="1"/>
  <c r="O49" i="1"/>
  <c r="C49" i="1"/>
  <c r="O51" i="1"/>
  <c r="I53" i="1"/>
  <c r="I54" i="1"/>
  <c r="I55" i="1"/>
  <c r="G55" i="1"/>
  <c r="Q55" i="1"/>
  <c r="I56" i="1"/>
  <c r="F57" i="1"/>
  <c r="O57" i="1"/>
  <c r="C58" i="1"/>
  <c r="E50" i="1"/>
  <c r="Q50" i="1"/>
  <c r="K51" i="1"/>
  <c r="E52" i="1"/>
  <c r="Q52" i="1"/>
  <c r="K53" i="1"/>
  <c r="E54" i="1"/>
  <c r="Q54" i="1"/>
  <c r="J55" i="1"/>
  <c r="R55" i="1"/>
  <c r="J56" i="1"/>
  <c r="Q56" i="1"/>
  <c r="G57" i="1"/>
  <c r="P57" i="1"/>
  <c r="D58" i="1"/>
  <c r="K58" i="1"/>
  <c r="S58" i="1"/>
  <c r="G59" i="1"/>
  <c r="P59" i="1"/>
  <c r="R49" i="1"/>
  <c r="G50" i="1"/>
  <c r="S50" i="1"/>
  <c r="M51" i="1"/>
  <c r="G52" i="1"/>
  <c r="S52" i="1"/>
  <c r="M53" i="1"/>
  <c r="G54" i="1"/>
  <c r="R54" i="1"/>
  <c r="S55" i="1"/>
  <c r="R56" i="1"/>
  <c r="I57" i="1"/>
  <c r="L58" i="1"/>
  <c r="I59" i="1"/>
  <c r="K50" i="1"/>
  <c r="E51" i="1"/>
  <c r="Q51" i="1"/>
  <c r="K52" i="1"/>
  <c r="E53" i="1"/>
  <c r="Q53" i="1"/>
  <c r="K54" i="1"/>
  <c r="M55" i="1"/>
  <c r="E56" i="1"/>
  <c r="M56" i="1"/>
  <c r="D57" i="1"/>
  <c r="K57" i="1"/>
  <c r="S57" i="1"/>
  <c r="G58" i="1"/>
  <c r="P58" i="1"/>
  <c r="D59" i="1"/>
  <c r="K59" i="1"/>
  <c r="S59" i="1"/>
  <c r="F49" i="1"/>
  <c r="M50" i="1"/>
  <c r="G51" i="1"/>
  <c r="S51" i="1"/>
  <c r="M52" i="1"/>
  <c r="G53" i="1"/>
  <c r="S53" i="1"/>
  <c r="M54" i="1"/>
  <c r="E55" i="1"/>
  <c r="P55" i="1"/>
  <c r="F56" i="1"/>
  <c r="O56" i="1"/>
  <c r="L57" i="1"/>
  <c r="I58" i="1"/>
  <c r="L59" i="1"/>
  <c r="G49" i="1"/>
  <c r="O58" i="1"/>
  <c r="J51" i="1"/>
  <c r="E49" i="1"/>
  <c r="D53" i="1"/>
  <c r="F59" i="1"/>
  <c r="E57" i="1"/>
  <c r="D56" i="1"/>
  <c r="P52" i="1"/>
  <c r="D51" i="1"/>
  <c r="C59" i="1"/>
  <c r="F58" i="1"/>
  <c r="S56" i="1"/>
  <c r="D54" i="1"/>
  <c r="J52" i="1"/>
  <c r="K49" i="1"/>
  <c r="Q49" i="1"/>
  <c r="G56" i="1"/>
  <c r="S54" i="1"/>
  <c r="J59" i="1"/>
  <c r="M58" i="1"/>
  <c r="J57" i="1"/>
  <c r="P54" i="1"/>
  <c r="P49" i="1"/>
  <c r="M49" i="1"/>
  <c r="D49" i="1"/>
  <c r="E59" i="1"/>
  <c r="J58" i="1"/>
  <c r="C57" i="1"/>
  <c r="J54" i="1"/>
  <c r="P50" i="1"/>
  <c r="C18" i="1" l="1"/>
  <c r="S40" i="1" l="1"/>
  <c r="S39" i="1"/>
  <c r="S38" i="1"/>
  <c r="S37" i="1"/>
  <c r="S36" i="1"/>
  <c r="S35" i="1"/>
  <c r="S34" i="1"/>
  <c r="S33" i="1"/>
  <c r="S32" i="1"/>
  <c r="S31" i="1"/>
  <c r="S30" i="1"/>
  <c r="P40" i="1"/>
  <c r="P39" i="1"/>
  <c r="P38" i="1"/>
  <c r="P37" i="1"/>
  <c r="P36" i="1"/>
  <c r="P35" i="1"/>
  <c r="P34" i="1"/>
  <c r="P33" i="1"/>
  <c r="P32" i="1"/>
  <c r="P31" i="1"/>
  <c r="P30" i="1"/>
  <c r="M40" i="1"/>
  <c r="J40" i="1"/>
  <c r="G40" i="1"/>
  <c r="D40" i="1"/>
  <c r="M39" i="1"/>
  <c r="J39" i="1"/>
  <c r="G39" i="1"/>
  <c r="D39" i="1"/>
  <c r="M38" i="1"/>
  <c r="J38" i="1"/>
  <c r="G38" i="1"/>
  <c r="D38" i="1"/>
  <c r="M37" i="1"/>
  <c r="J37" i="1"/>
  <c r="G37" i="1"/>
  <c r="D37" i="1"/>
  <c r="M36" i="1"/>
  <c r="J36" i="1"/>
  <c r="G36" i="1"/>
  <c r="D36" i="1"/>
  <c r="M35" i="1"/>
  <c r="J35" i="1"/>
  <c r="G35" i="1"/>
  <c r="D35" i="1"/>
  <c r="M34" i="1"/>
  <c r="J34" i="1"/>
  <c r="G34" i="1"/>
  <c r="D34" i="1"/>
  <c r="M33" i="1"/>
  <c r="J33" i="1"/>
  <c r="G33" i="1"/>
  <c r="D33" i="1"/>
  <c r="M32" i="1"/>
  <c r="T40" i="1"/>
  <c r="T38" i="1"/>
  <c r="T36" i="1"/>
  <c r="T34" i="1"/>
  <c r="T32" i="1"/>
  <c r="T30" i="1"/>
  <c r="Q39" i="1"/>
  <c r="Q37" i="1"/>
  <c r="Q35" i="1"/>
  <c r="Q33" i="1"/>
  <c r="Q31" i="1"/>
  <c r="N40" i="1"/>
  <c r="F40" i="1"/>
  <c r="N39" i="1"/>
  <c r="F39" i="1"/>
  <c r="N38" i="1"/>
  <c r="F38" i="1"/>
  <c r="N37" i="1"/>
  <c r="F37" i="1"/>
  <c r="N36" i="1"/>
  <c r="F36" i="1"/>
  <c r="N35" i="1"/>
  <c r="F35" i="1"/>
  <c r="N34" i="1"/>
  <c r="F34" i="1"/>
  <c r="N33" i="1"/>
  <c r="F33" i="1"/>
  <c r="N32" i="1"/>
  <c r="M31" i="1"/>
  <c r="J31" i="1"/>
  <c r="G31" i="1"/>
  <c r="D31" i="1"/>
  <c r="M30" i="1"/>
  <c r="J30" i="1"/>
  <c r="G30" i="1"/>
  <c r="D30" i="1"/>
  <c r="R35" i="1"/>
  <c r="O36" i="1"/>
  <c r="O32" i="1"/>
  <c r="K39" i="1"/>
  <c r="C39" i="1"/>
  <c r="C38" i="1"/>
  <c r="K36" i="1"/>
  <c r="K35" i="1"/>
  <c r="C35" i="1"/>
  <c r="R40" i="1"/>
  <c r="R38" i="1"/>
  <c r="R36" i="1"/>
  <c r="R34" i="1"/>
  <c r="R32" i="1"/>
  <c r="R30" i="1"/>
  <c r="O39" i="1"/>
  <c r="O37" i="1"/>
  <c r="O35" i="1"/>
  <c r="O33" i="1"/>
  <c r="O31" i="1"/>
  <c r="I40" i="1"/>
  <c r="E40" i="1"/>
  <c r="I39" i="1"/>
  <c r="E39" i="1"/>
  <c r="I38" i="1"/>
  <c r="E38" i="1"/>
  <c r="I37" i="1"/>
  <c r="E37" i="1"/>
  <c r="I36" i="1"/>
  <c r="E36" i="1"/>
  <c r="I35" i="1"/>
  <c r="E35" i="1"/>
  <c r="I34" i="1"/>
  <c r="E34" i="1"/>
  <c r="I33" i="1"/>
  <c r="E33" i="1"/>
  <c r="J32" i="1"/>
  <c r="G32" i="1"/>
  <c r="D32" i="1"/>
  <c r="L31" i="1"/>
  <c r="I31" i="1"/>
  <c r="F31" i="1"/>
  <c r="C31" i="1"/>
  <c r="L30" i="1"/>
  <c r="I30" i="1"/>
  <c r="F30" i="1"/>
  <c r="C30" i="1"/>
  <c r="K30" i="1"/>
  <c r="R39" i="1"/>
  <c r="K38" i="1"/>
  <c r="C34" i="1"/>
  <c r="T39" i="1"/>
  <c r="T37" i="1"/>
  <c r="T35" i="1"/>
  <c r="T33" i="1"/>
  <c r="T31" i="1"/>
  <c r="Q40" i="1"/>
  <c r="Q38" i="1"/>
  <c r="Q36" i="1"/>
  <c r="Q34" i="1"/>
  <c r="Q32" i="1"/>
  <c r="Q30" i="1"/>
  <c r="L40" i="1"/>
  <c r="H40" i="1"/>
  <c r="L39" i="1"/>
  <c r="H39" i="1"/>
  <c r="L38" i="1"/>
  <c r="H38" i="1"/>
  <c r="L37" i="1"/>
  <c r="H37" i="1"/>
  <c r="L36" i="1"/>
  <c r="H36" i="1"/>
  <c r="L35" i="1"/>
  <c r="H35" i="1"/>
  <c r="L34" i="1"/>
  <c r="H34" i="1"/>
  <c r="L33" i="1"/>
  <c r="H33" i="1"/>
  <c r="L32" i="1"/>
  <c r="I32" i="1"/>
  <c r="F32" i="1"/>
  <c r="N31" i="1"/>
  <c r="K31" i="1"/>
  <c r="H31" i="1"/>
  <c r="E31" i="1"/>
  <c r="N30" i="1"/>
  <c r="H30" i="1"/>
  <c r="E30" i="1"/>
  <c r="R37" i="1"/>
  <c r="R33" i="1"/>
  <c r="R31" i="1"/>
  <c r="O40" i="1"/>
  <c r="O38" i="1"/>
  <c r="O34" i="1"/>
  <c r="O30" i="1"/>
  <c r="K40" i="1"/>
  <c r="C40" i="1"/>
  <c r="K37" i="1"/>
  <c r="C37" i="1"/>
  <c r="C36" i="1"/>
  <c r="K34" i="1"/>
  <c r="K33" i="1"/>
  <c r="C33" i="1"/>
  <c r="K32" i="1"/>
  <c r="H32" i="1"/>
  <c r="E32" i="1"/>
  <c r="C32" i="1"/>
</calcChain>
</file>

<file path=xl/sharedStrings.xml><?xml version="1.0" encoding="utf-8"?>
<sst xmlns="http://schemas.openxmlformats.org/spreadsheetml/2006/main" count="61" uniqueCount="35">
  <si>
    <t>EN 442 Certification Data</t>
  </si>
  <si>
    <t>300 mm</t>
  </si>
  <si>
    <t>400 mm</t>
  </si>
  <si>
    <t>500 mm</t>
  </si>
  <si>
    <t>600 mm</t>
  </si>
  <si>
    <t>700 mm</t>
  </si>
  <si>
    <t>900 mm</t>
  </si>
  <si>
    <t>Type</t>
  </si>
  <si>
    <t>&lt;&lt;&lt;</t>
  </si>
  <si>
    <t>Delta T</t>
  </si>
  <si>
    <t>W/m (75/65/20°C)</t>
  </si>
  <si>
    <t>Højde</t>
  </si>
  <si>
    <t>n-Eksponent</t>
  </si>
  <si>
    <t>Overflade (m²/m)</t>
  </si>
  <si>
    <t>Vægt (kg/m)</t>
  </si>
  <si>
    <t>Vandindhold (l/m)</t>
  </si>
  <si>
    <t>Fremløbstemperatur (°C)</t>
  </si>
  <si>
    <t>Returtemperatur (°C)</t>
  </si>
  <si>
    <t>Rumtemperatur (°C)</t>
  </si>
  <si>
    <t>Andet temperatursæt?</t>
  </si>
  <si>
    <t>Ændre fremløbstemperatur</t>
  </si>
  <si>
    <t>Ændre returtemperatur</t>
  </si>
  <si>
    <t>Ændre rumtemperatur</t>
  </si>
  <si>
    <t>Temperatursæt</t>
  </si>
  <si>
    <t>&gt;&gt;&gt;</t>
  </si>
  <si>
    <t>Ydelses tabel, Logaritmisk</t>
  </si>
  <si>
    <t>Logaritmisk ydelse</t>
  </si>
  <si>
    <t>Aritmetisk ydelse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</si>
  <si>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</si>
  <si>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</si>
  <si>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</si>
  <si>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</si>
  <si>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</si>
  <si>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Hygiene 4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</si>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</sst>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45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/>
      <top style="medium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medium">
        <color rgb="FF31869B"/>
      </bottom>
      <diagonal/>
    </border>
    <border>
      <left/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thin">
        <color rgb="FF31869B"/>
      </bottom>
      <diagonal/>
    </border>
    <border>
      <left/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theme="8" tint="-0.24994659260841701"/>
      </left>
      <right/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medium">
        <color rgb="FF31869B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medium">
        <color rgb="FF31869B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rgb="FF31869B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rgb="FF31869B"/>
      </right>
      <top style="thin">
        <color theme="8" tint="-0.24994659260841701"/>
      </top>
      <bottom style="medium">
        <color theme="8" tint="-0.24994659260841701"/>
      </bottom>
      <diagonal/>
    </border>
  </borders>
  <cellStyleXfs count="7">
    <xf numFmtId="0" fontId="0" fillId="0" borderId="0"/>
    <xf numFmtId="0" fontId="3" fillId="0" borderId="0"/>
    <xf numFmtId="0" fontId="13" fillId="0" borderId="0"/>
    <xf numFmtId="0" fontId="1" fillId="0" borderId="0"/>
    <xf numFmtId="0" fontId="2" fillId="0" borderId="0"/>
    <xf numFmtId="0" fontId="13" fillId="0" borderId="0"/>
    <xf numFmtId="9" fontId="2" fillId="0" borderId="0" applyFont="0" applyFill="0" applyBorder="0" applyAlignment="0" applyProtection="0"/>
  </cellStyleXfs>
  <cellXfs count="147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7" fillId="0" borderId="0" xfId="1" applyNumberFormat="1" applyFont="1" applyProtection="1">
      <protection hidden="1"/>
    </xf>
    <xf numFmtId="164" fontId="6" fillId="2" borderId="0" xfId="1" applyNumberFormat="1" applyFont="1" applyFill="1" applyProtection="1">
      <protection hidden="1"/>
    </xf>
    <xf numFmtId="164" fontId="8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3" xfId="1" applyNumberFormat="1" applyFont="1" applyBorder="1" applyProtection="1"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1" xfId="1" applyNumberFormat="1" applyFont="1" applyBorder="1" applyProtection="1">
      <protection hidden="1"/>
    </xf>
    <xf numFmtId="166" fontId="6" fillId="3" borderId="16" xfId="1" applyNumberFormat="1" applyFont="1" applyFill="1" applyBorder="1" applyProtection="1">
      <protection hidden="1"/>
    </xf>
    <xf numFmtId="166" fontId="6" fillId="3" borderId="2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15" xfId="1" applyNumberFormat="1" applyFont="1" applyFill="1" applyBorder="1" applyProtection="1">
      <protection hidden="1"/>
    </xf>
    <xf numFmtId="166" fontId="6" fillId="3" borderId="4" xfId="1" applyNumberFormat="1" applyFont="1" applyFill="1" applyBorder="1" applyAlignment="1" applyProtection="1">
      <alignment horizontal="right"/>
      <protection hidden="1"/>
    </xf>
    <xf numFmtId="167" fontId="6" fillId="0" borderId="2" xfId="1" applyNumberFormat="1" applyFont="1" applyBorder="1" applyProtection="1">
      <protection hidden="1"/>
    </xf>
    <xf numFmtId="167" fontId="6" fillId="0" borderId="16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15" xfId="1" applyNumberFormat="1" applyFont="1" applyBorder="1" applyProtection="1">
      <protection hidden="1"/>
    </xf>
    <xf numFmtId="167" fontId="6" fillId="3" borderId="2" xfId="1" applyNumberFormat="1" applyFont="1" applyFill="1" applyBorder="1" applyProtection="1">
      <protection hidden="1"/>
    </xf>
    <xf numFmtId="167" fontId="6" fillId="3" borderId="16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15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8" xfId="1" applyNumberFormat="1" applyFont="1" applyBorder="1" applyProtection="1">
      <protection hidden="1"/>
    </xf>
    <xf numFmtId="167" fontId="6" fillId="0" borderId="19" xfId="1" applyNumberFormat="1" applyFont="1" applyBorder="1" applyProtection="1">
      <protection hidden="1"/>
    </xf>
    <xf numFmtId="167" fontId="6" fillId="0" borderId="17" xfId="1" applyNumberFormat="1" applyFont="1" applyBorder="1" applyProtection="1">
      <protection hidden="1"/>
    </xf>
    <xf numFmtId="164" fontId="8" fillId="2" borderId="0" xfId="1" applyNumberFormat="1" applyFont="1" applyFill="1" applyAlignment="1" applyProtection="1">
      <alignment vertical="center"/>
      <protection hidden="1"/>
    </xf>
    <xf numFmtId="164" fontId="12" fillId="2" borderId="0" xfId="1" applyNumberFormat="1" applyFont="1" applyFill="1" applyProtection="1">
      <protection hidden="1"/>
    </xf>
    <xf numFmtId="0" fontId="14" fillId="2" borderId="0" xfId="2" applyFont="1" applyFill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164" fontId="15" fillId="0" borderId="0" xfId="0" applyNumberFormat="1" applyFont="1" applyProtection="1">
      <protection hidden="1"/>
    </xf>
    <xf numFmtId="164" fontId="9" fillId="0" borderId="1" xfId="1" applyNumberFormat="1" applyFont="1" applyBorder="1" applyAlignment="1" applyProtection="1">
      <alignment vertical="center"/>
      <protection hidden="1"/>
    </xf>
    <xf numFmtId="164" fontId="10" fillId="0" borderId="16" xfId="1" applyNumberFormat="1" applyFont="1" applyBorder="1" applyAlignment="1" applyProtection="1">
      <alignment horizontal="center" vertical="center"/>
      <protection hidden="1"/>
    </xf>
    <xf numFmtId="164" fontId="10" fillId="3" borderId="16" xfId="1" applyNumberFormat="1" applyFont="1" applyFill="1" applyBorder="1" applyAlignment="1" applyProtection="1">
      <alignment horizontal="center" vertical="center"/>
      <protection hidden="1"/>
    </xf>
    <xf numFmtId="165" fontId="16" fillId="3" borderId="15" xfId="1" applyNumberFormat="1" applyFont="1" applyFill="1" applyBorder="1" applyAlignment="1" applyProtection="1">
      <alignment horizontal="right" vertical="center"/>
      <protection hidden="1"/>
    </xf>
    <xf numFmtId="165" fontId="16" fillId="3" borderId="2" xfId="1" applyNumberFormat="1" applyFont="1" applyFill="1" applyBorder="1" applyAlignment="1" applyProtection="1">
      <alignment horizontal="right" vertical="center"/>
      <protection hidden="1"/>
    </xf>
    <xf numFmtId="165" fontId="6" fillId="3" borderId="2" xfId="1" applyNumberFormat="1" applyFont="1" applyFill="1" applyBorder="1" applyProtection="1">
      <protection hidden="1"/>
    </xf>
    <xf numFmtId="165" fontId="6" fillId="3" borderId="16" xfId="1" applyNumberFormat="1" applyFont="1" applyFill="1" applyBorder="1" applyProtection="1">
      <protection hidden="1"/>
    </xf>
    <xf numFmtId="165" fontId="6" fillId="3" borderId="2" xfId="1" applyNumberFormat="1" applyFont="1" applyFill="1" applyBorder="1" applyAlignment="1" applyProtection="1">
      <alignment vertical="center"/>
      <protection hidden="1"/>
    </xf>
    <xf numFmtId="165" fontId="6" fillId="3" borderId="4" xfId="1" applyNumberFormat="1" applyFont="1" applyFill="1" applyBorder="1" applyProtection="1">
      <protection hidden="1"/>
    </xf>
    <xf numFmtId="165" fontId="16" fillId="0" borderId="15" xfId="1" applyNumberFormat="1" applyFont="1" applyBorder="1" applyAlignment="1" applyProtection="1">
      <alignment horizontal="right" vertical="center"/>
      <protection hidden="1"/>
    </xf>
    <xf numFmtId="165" fontId="16" fillId="0" borderId="2" xfId="1" applyNumberFormat="1" applyFont="1" applyBorder="1" applyAlignment="1" applyProtection="1">
      <alignment horizontal="right" vertical="center"/>
      <protection hidden="1"/>
    </xf>
    <xf numFmtId="165" fontId="6" fillId="0" borderId="2" xfId="1" applyNumberFormat="1" applyFont="1" applyBorder="1" applyProtection="1">
      <protection hidden="1"/>
    </xf>
    <xf numFmtId="165" fontId="6" fillId="0" borderId="16" xfId="1" applyNumberFormat="1" applyFont="1" applyBorder="1" applyProtection="1">
      <protection hidden="1"/>
    </xf>
    <xf numFmtId="165" fontId="6" fillId="0" borderId="2" xfId="1" applyNumberFormat="1" applyFont="1" applyBorder="1" applyAlignment="1" applyProtection="1">
      <alignment vertical="center"/>
      <protection hidden="1"/>
    </xf>
    <xf numFmtId="165" fontId="6" fillId="0" borderId="4" xfId="1" applyNumberFormat="1" applyFont="1" applyBorder="1" applyProtection="1">
      <protection hidden="1"/>
    </xf>
    <xf numFmtId="165" fontId="16" fillId="3" borderId="17" xfId="1" applyNumberFormat="1" applyFont="1" applyFill="1" applyBorder="1" applyAlignment="1" applyProtection="1">
      <alignment horizontal="right" vertical="center"/>
      <protection hidden="1"/>
    </xf>
    <xf numFmtId="165" fontId="16" fillId="3" borderId="10" xfId="1" applyNumberFormat="1" applyFont="1" applyFill="1" applyBorder="1" applyAlignment="1" applyProtection="1">
      <alignment horizontal="right" vertical="center"/>
      <protection hidden="1"/>
    </xf>
    <xf numFmtId="165" fontId="6" fillId="3" borderId="18" xfId="1" applyNumberFormat="1" applyFont="1" applyFill="1" applyBorder="1" applyProtection="1">
      <protection hidden="1"/>
    </xf>
    <xf numFmtId="165" fontId="6" fillId="3" borderId="10" xfId="1" applyNumberFormat="1" applyFont="1" applyFill="1" applyBorder="1" applyAlignment="1" applyProtection="1">
      <alignment vertical="center"/>
      <protection hidden="1"/>
    </xf>
    <xf numFmtId="165" fontId="6" fillId="3" borderId="19" xfId="1" applyNumberFormat="1" applyFont="1" applyFill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4" fontId="15" fillId="0" borderId="0" xfId="4" applyNumberFormat="1" applyFont="1" applyProtection="1">
      <protection hidden="1"/>
    </xf>
    <xf numFmtId="164" fontId="11" fillId="3" borderId="1" xfId="1" applyNumberFormat="1" applyFont="1" applyFill="1" applyBorder="1" applyAlignment="1" applyProtection="1">
      <alignment horizontal="center" vertical="center"/>
      <protection hidden="1"/>
    </xf>
    <xf numFmtId="165" fontId="16" fillId="3" borderId="11" xfId="1" applyNumberFormat="1" applyFont="1" applyFill="1" applyBorder="1" applyAlignment="1" applyProtection="1">
      <alignment horizontal="right" vertical="center"/>
      <protection hidden="1"/>
    </xf>
    <xf numFmtId="165" fontId="16" fillId="3" borderId="12" xfId="1" applyNumberFormat="1" applyFont="1" applyFill="1" applyBorder="1" applyAlignment="1" applyProtection="1">
      <alignment horizontal="right" vertical="center"/>
      <protection hidden="1"/>
    </xf>
    <xf numFmtId="165" fontId="6" fillId="3" borderId="13" xfId="1" applyNumberFormat="1" applyFont="1" applyFill="1" applyBorder="1" applyProtection="1">
      <protection hidden="1"/>
    </xf>
    <xf numFmtId="165" fontId="6" fillId="3" borderId="12" xfId="1" applyNumberFormat="1" applyFont="1" applyFill="1" applyBorder="1" applyAlignment="1" applyProtection="1">
      <alignment vertical="center"/>
      <protection hidden="1"/>
    </xf>
    <xf numFmtId="165" fontId="6" fillId="3" borderId="14" xfId="1" applyNumberFormat="1" applyFont="1" applyFill="1" applyBorder="1" applyProtection="1">
      <protection hidden="1"/>
    </xf>
    <xf numFmtId="164" fontId="15" fillId="0" borderId="0" xfId="4" applyNumberFormat="1" applyFont="1" applyAlignment="1" applyProtection="1">
      <alignment horizontal="center"/>
      <protection hidden="1"/>
    </xf>
    <xf numFmtId="0" fontId="19" fillId="2" borderId="0" xfId="0" applyFont="1" applyFill="1" applyProtection="1">
      <protection hidden="1"/>
    </xf>
    <xf numFmtId="0" fontId="19" fillId="0" borderId="0" xfId="0" applyFont="1" applyProtection="1">
      <protection hidden="1"/>
    </xf>
    <xf numFmtId="164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10" fillId="0" borderId="1" xfId="1" applyNumberFormat="1" applyFont="1" applyBorder="1" applyAlignment="1" applyProtection="1">
      <alignment horizontal="center" vertical="center"/>
      <protection hidden="1"/>
    </xf>
    <xf numFmtId="165" fontId="16" fillId="3" borderId="21" xfId="1" applyNumberFormat="1" applyFont="1" applyFill="1" applyBorder="1" applyAlignment="1" applyProtection="1">
      <alignment horizontal="right" vertical="center"/>
      <protection hidden="1"/>
    </xf>
    <xf numFmtId="165" fontId="16" fillId="0" borderId="21" xfId="1" applyNumberFormat="1" applyFont="1" applyBorder="1" applyAlignment="1" applyProtection="1">
      <alignment horizontal="right" vertical="center"/>
      <protection hidden="1"/>
    </xf>
    <xf numFmtId="165" fontId="16" fillId="3" borderId="22" xfId="1" applyNumberFormat="1" applyFont="1" applyFill="1" applyBorder="1" applyAlignment="1" applyProtection="1">
      <alignment horizontal="right" vertical="center"/>
      <protection hidden="1"/>
    </xf>
    <xf numFmtId="165" fontId="16" fillId="3" borderId="23" xfId="1" applyNumberFormat="1" applyFont="1" applyFill="1" applyBorder="1" applyAlignment="1" applyProtection="1">
      <alignment horizontal="right" vertical="center"/>
      <protection hidden="1"/>
    </xf>
    <xf numFmtId="165" fontId="16" fillId="3" borderId="24" xfId="1" applyNumberFormat="1" applyFont="1" applyFill="1" applyBorder="1" applyAlignment="1" applyProtection="1">
      <alignment horizontal="right" vertical="center"/>
      <protection hidden="1"/>
    </xf>
    <xf numFmtId="165" fontId="16" fillId="0" borderId="25" xfId="1" applyNumberFormat="1" applyFont="1" applyBorder="1" applyAlignment="1" applyProtection="1">
      <alignment horizontal="right" vertical="center"/>
      <protection hidden="1"/>
    </xf>
    <xf numFmtId="165" fontId="16" fillId="0" borderId="26" xfId="1" applyNumberFormat="1" applyFont="1" applyBorder="1" applyAlignment="1" applyProtection="1">
      <alignment horizontal="right" vertical="center"/>
      <protection hidden="1"/>
    </xf>
    <xf numFmtId="165" fontId="16" fillId="3" borderId="25" xfId="1" applyNumberFormat="1" applyFont="1" applyFill="1" applyBorder="1" applyAlignment="1" applyProtection="1">
      <alignment horizontal="right" vertical="center"/>
      <protection hidden="1"/>
    </xf>
    <xf numFmtId="165" fontId="16" fillId="3" borderId="26" xfId="1" applyNumberFormat="1" applyFont="1" applyFill="1" applyBorder="1" applyAlignment="1" applyProtection="1">
      <alignment horizontal="right" vertical="center"/>
      <protection hidden="1"/>
    </xf>
    <xf numFmtId="165" fontId="16" fillId="3" borderId="27" xfId="1" applyNumberFormat="1" applyFont="1" applyFill="1" applyBorder="1" applyAlignment="1" applyProtection="1">
      <alignment horizontal="right" vertical="center"/>
      <protection hidden="1"/>
    </xf>
    <xf numFmtId="165" fontId="16" fillId="3" borderId="28" xfId="1" applyNumberFormat="1" applyFont="1" applyFill="1" applyBorder="1" applyAlignment="1" applyProtection="1">
      <alignment horizontal="right" vertical="center"/>
      <protection hidden="1"/>
    </xf>
    <xf numFmtId="165" fontId="16" fillId="3" borderId="29" xfId="1" applyNumberFormat="1" applyFont="1" applyFill="1" applyBorder="1" applyAlignment="1" applyProtection="1">
      <alignment horizontal="right" vertical="center"/>
      <protection hidden="1"/>
    </xf>
    <xf numFmtId="165" fontId="16" fillId="3" borderId="30" xfId="1" applyNumberFormat="1" applyFont="1" applyFill="1" applyBorder="1" applyAlignment="1" applyProtection="1">
      <alignment horizontal="right" vertical="center"/>
      <protection hidden="1"/>
    </xf>
    <xf numFmtId="165" fontId="16" fillId="0" borderId="31" xfId="1" applyNumberFormat="1" applyFont="1" applyBorder="1" applyAlignment="1" applyProtection="1">
      <alignment horizontal="right" vertical="center"/>
      <protection hidden="1"/>
    </xf>
    <xf numFmtId="165" fontId="16" fillId="3" borderId="31" xfId="1" applyNumberFormat="1" applyFont="1" applyFill="1" applyBorder="1" applyAlignment="1" applyProtection="1">
      <alignment horizontal="right" vertical="center"/>
      <protection hidden="1"/>
    </xf>
    <xf numFmtId="165" fontId="16" fillId="3" borderId="32" xfId="1" applyNumberFormat="1" applyFont="1" applyFill="1" applyBorder="1" applyAlignment="1" applyProtection="1">
      <alignment horizontal="right" vertical="center"/>
      <protection hidden="1"/>
    </xf>
    <xf numFmtId="165" fontId="16" fillId="3" borderId="33" xfId="1" applyNumberFormat="1" applyFont="1" applyFill="1" applyBorder="1" applyAlignment="1" applyProtection="1">
      <alignment horizontal="right" vertical="center"/>
      <protection hidden="1"/>
    </xf>
    <xf numFmtId="165" fontId="16" fillId="0" borderId="34" xfId="1" applyNumberFormat="1" applyFont="1" applyBorder="1" applyAlignment="1" applyProtection="1">
      <alignment horizontal="right" vertical="center"/>
      <protection hidden="1"/>
    </xf>
    <xf numFmtId="165" fontId="16" fillId="3" borderId="34" xfId="1" applyNumberFormat="1" applyFont="1" applyFill="1" applyBorder="1" applyAlignment="1" applyProtection="1">
      <alignment horizontal="right" vertical="center"/>
      <protection hidden="1"/>
    </xf>
    <xf numFmtId="165" fontId="16" fillId="3" borderId="35" xfId="1" applyNumberFormat="1" applyFont="1" applyFill="1" applyBorder="1" applyAlignment="1" applyProtection="1">
      <alignment horizontal="right" vertical="center"/>
      <protection hidden="1"/>
    </xf>
    <xf numFmtId="165" fontId="6" fillId="3" borderId="36" xfId="1" applyNumberFormat="1" applyFont="1" applyFill="1" applyBorder="1" applyProtection="1">
      <protection hidden="1"/>
    </xf>
    <xf numFmtId="165" fontId="6" fillId="0" borderId="1" xfId="1" applyNumberFormat="1" applyFont="1" applyBorder="1" applyProtection="1">
      <protection hidden="1"/>
    </xf>
    <xf numFmtId="165" fontId="6" fillId="3" borderId="1" xfId="1" applyNumberFormat="1" applyFont="1" applyFill="1" applyBorder="1" applyProtection="1">
      <protection hidden="1"/>
    </xf>
    <xf numFmtId="165" fontId="6" fillId="3" borderId="8" xfId="1" applyNumberFormat="1" applyFont="1" applyFill="1" applyBorder="1" applyProtection="1">
      <protection hidden="1"/>
    </xf>
    <xf numFmtId="165" fontId="6" fillId="3" borderId="20" xfId="1" applyNumberFormat="1" applyFont="1" applyFill="1" applyBorder="1" applyProtection="1">
      <protection hidden="1"/>
    </xf>
    <xf numFmtId="165" fontId="6" fillId="3" borderId="37" xfId="1" applyNumberFormat="1" applyFont="1" applyFill="1" applyBorder="1" applyProtection="1">
      <protection hidden="1"/>
    </xf>
    <xf numFmtId="165" fontId="6" fillId="3" borderId="38" xfId="1" applyNumberFormat="1" applyFont="1" applyFill="1" applyBorder="1" applyProtection="1">
      <protection hidden="1"/>
    </xf>
    <xf numFmtId="165" fontId="6" fillId="3" borderId="39" xfId="1" applyNumberFormat="1" applyFont="1" applyFill="1" applyBorder="1" applyProtection="1">
      <protection hidden="1"/>
    </xf>
    <xf numFmtId="165" fontId="6" fillId="3" borderId="40" xfId="1" applyNumberFormat="1" applyFont="1" applyFill="1" applyBorder="1" applyProtection="1">
      <protection hidden="1"/>
    </xf>
    <xf numFmtId="165" fontId="6" fillId="0" borderId="41" xfId="1" applyNumberFormat="1" applyFont="1" applyBorder="1" applyProtection="1">
      <protection hidden="1"/>
    </xf>
    <xf numFmtId="165" fontId="6" fillId="0" borderId="42" xfId="1" applyNumberFormat="1" applyFont="1" applyBorder="1" applyProtection="1">
      <protection hidden="1"/>
    </xf>
    <xf numFmtId="165" fontId="6" fillId="3" borderId="41" xfId="1" applyNumberFormat="1" applyFont="1" applyFill="1" applyBorder="1" applyProtection="1">
      <protection hidden="1"/>
    </xf>
    <xf numFmtId="165" fontId="6" fillId="3" borderId="42" xfId="1" applyNumberFormat="1" applyFont="1" applyFill="1" applyBorder="1" applyProtection="1">
      <protection hidden="1"/>
    </xf>
    <xf numFmtId="0" fontId="18" fillId="0" borderId="0" xfId="0" applyFont="1" applyAlignment="1" applyProtection="1">
      <alignment vertical="center"/>
      <protection hidden="1"/>
    </xf>
    <xf numFmtId="164" fontId="20" fillId="0" borderId="0" xfId="0" applyNumberFormat="1" applyFont="1" applyProtection="1">
      <protection locked="0"/>
    </xf>
    <xf numFmtId="0" fontId="14" fillId="2" borderId="0" xfId="2" applyFont="1" applyFill="1" applyProtection="1">
      <protection locked="0"/>
    </xf>
    <xf numFmtId="164" fontId="6" fillId="3" borderId="0" xfId="1" applyNumberFormat="1" applyFont="1" applyFill="1" applyAlignment="1">
      <alignment vertical="center"/>
    </xf>
    <xf numFmtId="9" fontId="10" fillId="3" borderId="0" xfId="6" applyFont="1" applyFill="1" applyAlignment="1" applyProtection="1"/>
    <xf numFmtId="2" fontId="10" fillId="0" borderId="0" xfId="2" applyNumberFormat="1" applyFont="1" applyAlignment="1">
      <alignment horizontal="center" vertical="center"/>
    </xf>
    <xf numFmtId="0" fontId="2" fillId="2" borderId="0" xfId="0" applyFont="1" applyFill="1"/>
    <xf numFmtId="2" fontId="10" fillId="2" borderId="0" xfId="2" applyNumberFormat="1" applyFont="1" applyFill="1" applyAlignment="1">
      <alignment vertical="center"/>
    </xf>
    <xf numFmtId="164" fontId="6" fillId="2" borderId="0" xfId="1" applyNumberFormat="1" applyFont="1" applyFill="1"/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17" fillId="4" borderId="0" xfId="0" applyNumberFormat="1" applyFont="1" applyFill="1"/>
    <xf numFmtId="9" fontId="10" fillId="4" borderId="0" xfId="6" applyFont="1" applyFill="1" applyProtection="1"/>
    <xf numFmtId="2" fontId="10" fillId="3" borderId="0" xfId="2" applyNumberFormat="1" applyFont="1" applyFill="1"/>
    <xf numFmtId="2" fontId="10" fillId="4" borderId="0" xfId="0" applyNumberFormat="1" applyFont="1" applyFill="1"/>
    <xf numFmtId="2" fontId="20" fillId="4" borderId="0" xfId="0" applyNumberFormat="1" applyFont="1" applyFill="1"/>
    <xf numFmtId="164" fontId="9" fillId="3" borderId="4" xfId="1" applyNumberFormat="1" applyFont="1" applyFill="1" applyBorder="1" applyAlignment="1" applyProtection="1">
      <alignment horizontal="center"/>
      <protection hidden="1"/>
    </xf>
    <xf numFmtId="0" fontId="21" fillId="0" borderId="0" xfId="0" applyFont="1" applyAlignment="1">
      <alignment vertical="center"/>
    </xf>
    <xf numFmtId="164" fontId="22" fillId="2" borderId="0" xfId="1" applyNumberFormat="1" applyFont="1" applyFill="1" applyProtection="1">
      <protection hidden="1"/>
    </xf>
    <xf numFmtId="0" fontId="23" fillId="0" borderId="0" xfId="0" applyFont="1" applyProtection="1">
      <protection hidden="1"/>
    </xf>
    <xf numFmtId="164" fontId="11" fillId="3" borderId="4" xfId="1" applyNumberFormat="1" applyFont="1" applyFill="1" applyBorder="1" applyAlignment="1" applyProtection="1">
      <alignment horizontal="center" vertical="center"/>
      <protection hidden="1"/>
    </xf>
    <xf numFmtId="164" fontId="9" fillId="0" borderId="1" xfId="1" applyNumberFormat="1" applyFont="1" applyBorder="1" applyAlignment="1" applyProtection="1">
      <alignment horizontal="center"/>
      <protection hidden="1"/>
    </xf>
    <xf numFmtId="164" fontId="9" fillId="0" borderId="3" xfId="1" applyNumberFormat="1" applyFont="1" applyBorder="1" applyAlignment="1" applyProtection="1">
      <alignment horizontal="center"/>
      <protection hidden="1"/>
    </xf>
    <xf numFmtId="164" fontId="9" fillId="0" borderId="2" xfId="1" applyNumberFormat="1" applyFont="1" applyBorder="1" applyAlignment="1" applyProtection="1">
      <alignment horizontal="center"/>
      <protection hidden="1"/>
    </xf>
    <xf numFmtId="164" fontId="9" fillId="0" borderId="5" xfId="1" applyNumberFormat="1" applyFont="1" applyBorder="1" applyAlignment="1" applyProtection="1">
      <alignment horizontal="center" vertical="center"/>
      <protection hidden="1"/>
    </xf>
    <xf numFmtId="164" fontId="9" fillId="0" borderId="6" xfId="1" applyNumberFormat="1" applyFont="1" applyBorder="1" applyAlignment="1" applyProtection="1">
      <alignment horizontal="center" vertical="center"/>
      <protection hidden="1"/>
    </xf>
    <xf numFmtId="164" fontId="9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5" xfId="1" applyNumberFormat="1" applyFont="1" applyBorder="1" applyAlignment="1" applyProtection="1">
      <alignment horizontal="center" vertical="center"/>
      <protection hidden="1"/>
    </xf>
    <xf numFmtId="164" fontId="6" fillId="0" borderId="6" xfId="1" applyNumberFormat="1" applyFont="1" applyBorder="1" applyAlignment="1" applyProtection="1">
      <alignment horizontal="center" vertical="center"/>
      <protection hidden="1"/>
    </xf>
    <xf numFmtId="164" fontId="6" fillId="0" borderId="7" xfId="1" applyNumberFormat="1" applyFont="1" applyBorder="1" applyAlignment="1" applyProtection="1">
      <alignment horizontal="center" vertical="center"/>
      <protection hidden="1"/>
    </xf>
    <xf numFmtId="164" fontId="6" fillId="0" borderId="8" xfId="1" applyNumberFormat="1" applyFont="1" applyBorder="1" applyAlignment="1" applyProtection="1">
      <alignment horizontal="center" vertical="center"/>
      <protection hidden="1"/>
    </xf>
    <xf numFmtId="164" fontId="6" fillId="0" borderId="9" xfId="1" applyNumberFormat="1" applyFont="1" applyBorder="1" applyAlignment="1" applyProtection="1">
      <alignment horizontal="center" vertical="center"/>
      <protection hidden="1"/>
    </xf>
    <xf numFmtId="164" fontId="6" fillId="0" borderId="10" xfId="1" applyNumberFormat="1" applyFont="1" applyBorder="1" applyAlignment="1" applyProtection="1">
      <alignment horizontal="center" vertical="center"/>
      <protection hidden="1"/>
    </xf>
    <xf numFmtId="164" fontId="9" fillId="3" borderId="1" xfId="1" applyNumberFormat="1" applyFont="1" applyFill="1" applyBorder="1" applyAlignment="1" applyProtection="1">
      <alignment horizontal="center"/>
      <protection hidden="1"/>
    </xf>
    <xf numFmtId="164" fontId="9" fillId="3" borderId="3" xfId="1" applyNumberFormat="1" applyFont="1" applyFill="1" applyBorder="1" applyAlignment="1" applyProtection="1">
      <alignment horizontal="center"/>
      <protection hidden="1"/>
    </xf>
    <xf numFmtId="49" fontId="5" fillId="2" borderId="0" xfId="1" applyNumberFormat="1" applyFont="1" applyFill="1" applyAlignment="1" applyProtection="1">
      <alignment horizontal="left" vertical="top"/>
      <protection hidden="1"/>
    </xf>
    <xf numFmtId="0" fontId="10" fillId="3" borderId="1" xfId="4" applyFont="1" applyFill="1" applyBorder="1" applyAlignment="1" applyProtection="1">
      <alignment horizontal="center"/>
      <protection hidden="1"/>
    </xf>
    <xf numFmtId="0" fontId="10" fillId="3" borderId="2" xfId="4" applyFont="1" applyFill="1" applyBorder="1" applyAlignment="1" applyProtection="1">
      <alignment horizontal="center"/>
      <protection hidden="1"/>
    </xf>
    <xf numFmtId="165" fontId="6" fillId="3" borderId="43" xfId="1" applyNumberFormat="1" applyFont="1" applyFill="1" applyBorder="1" applyProtection="1">
      <protection hidden="1"/>
    </xf>
    <xf numFmtId="165" fontId="6" fillId="3" borderId="10" xfId="1" applyNumberFormat="1" applyFont="1" applyFill="1" applyBorder="1" applyProtection="1">
      <protection hidden="1"/>
    </xf>
    <xf numFmtId="165" fontId="6" fillId="3" borderId="44" xfId="1" applyNumberFormat="1" applyFont="1" applyFill="1" applyBorder="1" applyProtection="1"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869B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59"/>
  <sheetViews>
    <sheetView showGridLines="0" tabSelected="1" zoomScale="85" zoomScaleNormal="85" workbookViewId="0">
      <selection activeCell="M61" sqref="M61"/>
    </sheetView>
  </sheetViews>
  <sheetFormatPr defaultColWidth="9.140625" defaultRowHeight="15" x14ac:dyDescent="0.25"/>
  <cols>
    <col min="1" max="1" width="12.140625" style="3" customWidth="1"/>
    <col min="2" max="2" width="12.5703125" style="3" customWidth="1"/>
    <col min="3" max="4" width="9.140625" style="3" customWidth="1"/>
    <col min="5" max="16384" width="9.140625" style="3"/>
  </cols>
  <sheetData>
    <row r="1" spans="1:40" ht="30.75" customHeight="1" x14ac:dyDescent="0.5">
      <c r="A1" s="1"/>
      <c r="B1" s="2"/>
      <c r="C1" s="141" t="s">
        <v>33</v>
      </c>
      <c r="D1" s="141"/>
      <c r="E1" s="141"/>
      <c r="F1" s="141"/>
      <c r="G1" s="141"/>
    </row>
    <row r="2" spans="1:40" ht="15.75" customHeight="1" x14ac:dyDescent="0.25">
      <c r="A2" s="4"/>
      <c r="B2" s="5"/>
      <c r="C2" s="5"/>
      <c r="D2" s="5"/>
      <c r="E2" s="6"/>
      <c r="F2" s="6"/>
      <c r="G2" s="6"/>
      <c r="H2" s="6"/>
      <c r="I2" s="6"/>
      <c r="J2" s="6"/>
      <c r="K2" s="6"/>
      <c r="L2" s="6"/>
      <c r="M2" s="6"/>
      <c r="Q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</row>
    <row r="3" spans="1:40" ht="15.75" customHeight="1" x14ac:dyDescent="0.25">
      <c r="B3" s="7"/>
      <c r="C3" s="7"/>
      <c r="D3" s="7"/>
    </row>
    <row r="4" spans="1:40" ht="21" x14ac:dyDescent="0.35">
      <c r="A4" s="8" t="s">
        <v>0</v>
      </c>
      <c r="B4" s="9"/>
      <c r="C4" s="9"/>
      <c r="D4" s="9"/>
    </row>
    <row r="5" spans="1:40" ht="15.75" x14ac:dyDescent="0.25">
      <c r="A5" s="127" t="s">
        <v>11</v>
      </c>
      <c r="B5" s="129"/>
      <c r="C5" s="127" t="s">
        <v>1</v>
      </c>
      <c r="D5" s="128"/>
      <c r="E5" s="129"/>
      <c r="F5" s="127" t="s">
        <v>2</v>
      </c>
      <c r="G5" s="128"/>
      <c r="H5" s="129"/>
      <c r="I5" s="127" t="s">
        <v>3</v>
      </c>
      <c r="J5" s="128"/>
      <c r="K5" s="129"/>
      <c r="L5" s="127" t="s">
        <v>4</v>
      </c>
      <c r="M5" s="128"/>
      <c r="N5" s="129"/>
      <c r="O5" s="127" t="s">
        <v>5</v>
      </c>
      <c r="P5" s="128"/>
      <c r="Q5" s="129"/>
      <c r="R5" s="127" t="s">
        <v>6</v>
      </c>
      <c r="S5" s="128"/>
      <c r="T5" s="129"/>
    </row>
    <row r="6" spans="1:40" ht="16.5" thickBot="1" x14ac:dyDescent="0.3">
      <c r="A6" s="142" t="s">
        <v>7</v>
      </c>
      <c r="B6" s="143"/>
      <c r="C6" s="122">
        <v>10</v>
      </c>
      <c r="D6" s="122">
        <v>20</v>
      </c>
      <c r="E6" s="122">
        <v>30</v>
      </c>
      <c r="F6" s="122">
        <v>10</v>
      </c>
      <c r="G6" s="122">
        <v>20</v>
      </c>
      <c r="H6" s="122">
        <v>30</v>
      </c>
      <c r="I6" s="122">
        <v>10</v>
      </c>
      <c r="J6" s="122">
        <v>20</v>
      </c>
      <c r="K6" s="122">
        <v>30</v>
      </c>
      <c r="L6" s="122">
        <v>10</v>
      </c>
      <c r="M6" s="122">
        <v>20</v>
      </c>
      <c r="N6" s="122">
        <v>30</v>
      </c>
      <c r="O6" s="122">
        <v>10</v>
      </c>
      <c r="P6" s="122">
        <v>20</v>
      </c>
      <c r="Q6" s="122">
        <v>30</v>
      </c>
      <c r="R6" s="122">
        <v>10</v>
      </c>
      <c r="S6" s="122">
        <v>20</v>
      </c>
      <c r="T6" s="122">
        <v>30</v>
      </c>
    </row>
    <row r="7" spans="1:40" ht="15.75" x14ac:dyDescent="0.25">
      <c r="A7" s="127" t="s">
        <v>10</v>
      </c>
      <c r="B7" s="128"/>
      <c r="C7" s="13">
        <v>338</v>
      </c>
      <c r="D7" s="12">
        <v>571</v>
      </c>
      <c r="E7" s="11">
        <v>859</v>
      </c>
      <c r="F7" s="10">
        <v>430</v>
      </c>
      <c r="G7" s="12">
        <v>730</v>
      </c>
      <c r="H7" s="11">
        <v>1073</v>
      </c>
      <c r="I7" s="10">
        <v>521</v>
      </c>
      <c r="J7" s="12">
        <v>883</v>
      </c>
      <c r="K7" s="11">
        <v>1277</v>
      </c>
      <c r="L7" s="10">
        <v>610</v>
      </c>
      <c r="M7" s="12">
        <v>1031</v>
      </c>
      <c r="N7" s="11">
        <v>1474</v>
      </c>
      <c r="O7" s="13">
        <v>699</v>
      </c>
      <c r="P7" s="12">
        <v>1174</v>
      </c>
      <c r="Q7" s="11">
        <v>1666</v>
      </c>
      <c r="R7" s="10">
        <v>877</v>
      </c>
      <c r="S7" s="12">
        <v>1449</v>
      </c>
      <c r="T7" s="11">
        <v>2039</v>
      </c>
    </row>
    <row r="8" spans="1:40" ht="15.75" x14ac:dyDescent="0.25">
      <c r="A8" s="139" t="s">
        <v>12</v>
      </c>
      <c r="B8" s="140"/>
      <c r="C8" s="17">
        <v>1.2828999999999999</v>
      </c>
      <c r="D8" s="16">
        <v>1.3351999999999999</v>
      </c>
      <c r="E8" s="14">
        <v>1.2994000000000001</v>
      </c>
      <c r="F8" s="15">
        <v>1.2932999999999999</v>
      </c>
      <c r="G8" s="16">
        <v>1.329</v>
      </c>
      <c r="H8" s="14">
        <v>1.3027</v>
      </c>
      <c r="I8" s="15">
        <v>1.3038000000000001</v>
      </c>
      <c r="J8" s="16">
        <v>1.3228</v>
      </c>
      <c r="K8" s="14">
        <v>1.3059000000000001</v>
      </c>
      <c r="L8" s="15">
        <v>1.3142</v>
      </c>
      <c r="M8" s="16">
        <v>1.3166</v>
      </c>
      <c r="N8" s="14">
        <v>1.3091999999999999</v>
      </c>
      <c r="O8" s="17">
        <v>1.3197000000000001</v>
      </c>
      <c r="P8" s="16">
        <v>1.3201000000000001</v>
      </c>
      <c r="Q8" s="14">
        <v>1.3158000000000001</v>
      </c>
      <c r="R8" s="15">
        <v>1.3307</v>
      </c>
      <c r="S8" s="18">
        <v>1.327</v>
      </c>
      <c r="T8" s="14">
        <v>1.3289</v>
      </c>
    </row>
    <row r="9" spans="1:40" ht="15.75" x14ac:dyDescent="0.25">
      <c r="A9" s="127" t="s">
        <v>13</v>
      </c>
      <c r="B9" s="128"/>
      <c r="C9" s="22">
        <v>0.68</v>
      </c>
      <c r="D9" s="21">
        <v>1.37</v>
      </c>
      <c r="E9" s="20">
        <v>2.04</v>
      </c>
      <c r="F9" s="19">
        <v>0.91</v>
      </c>
      <c r="G9" s="21">
        <v>1.825</v>
      </c>
      <c r="H9" s="20">
        <v>2.73</v>
      </c>
      <c r="I9" s="19">
        <v>1.1399999999999999</v>
      </c>
      <c r="J9" s="21">
        <v>2.2799999999999998</v>
      </c>
      <c r="K9" s="20">
        <v>3.42</v>
      </c>
      <c r="L9" s="19">
        <v>1.37</v>
      </c>
      <c r="M9" s="21">
        <v>2.74</v>
      </c>
      <c r="N9" s="20">
        <v>4.1100000000000003</v>
      </c>
      <c r="O9" s="22">
        <v>1.6</v>
      </c>
      <c r="P9" s="21">
        <v>3.2</v>
      </c>
      <c r="Q9" s="20">
        <v>4.79</v>
      </c>
      <c r="R9" s="19">
        <v>2.06</v>
      </c>
      <c r="S9" s="21">
        <v>4.12</v>
      </c>
      <c r="T9" s="20">
        <v>6.17</v>
      </c>
    </row>
    <row r="10" spans="1:40" ht="15.75" x14ac:dyDescent="0.25">
      <c r="A10" s="139" t="s">
        <v>14</v>
      </c>
      <c r="B10" s="140"/>
      <c r="C10" s="26">
        <v>6.17</v>
      </c>
      <c r="D10" s="25">
        <v>11.64</v>
      </c>
      <c r="E10" s="24">
        <v>17.899999999999999</v>
      </c>
      <c r="F10" s="23">
        <v>8.2200000000000006</v>
      </c>
      <c r="G10" s="25">
        <v>15.86</v>
      </c>
      <c r="H10" s="24">
        <v>23.37</v>
      </c>
      <c r="I10" s="23">
        <v>10.28</v>
      </c>
      <c r="J10" s="25">
        <v>20.079999999999998</v>
      </c>
      <c r="K10" s="24">
        <v>28.83</v>
      </c>
      <c r="L10" s="23">
        <v>12.33</v>
      </c>
      <c r="M10" s="25">
        <v>24.3</v>
      </c>
      <c r="N10" s="24">
        <v>34.299999999999997</v>
      </c>
      <c r="O10" s="26">
        <v>14.19</v>
      </c>
      <c r="P10" s="25">
        <v>28</v>
      </c>
      <c r="Q10" s="24">
        <v>40.07</v>
      </c>
      <c r="R10" s="23">
        <v>17.899999999999999</v>
      </c>
      <c r="S10" s="25">
        <v>35.4</v>
      </c>
      <c r="T10" s="24">
        <v>51.6</v>
      </c>
    </row>
    <row r="11" spans="1:40" ht="16.5" thickBot="1" x14ac:dyDescent="0.3">
      <c r="A11" s="127" t="s">
        <v>15</v>
      </c>
      <c r="B11" s="128"/>
      <c r="C11" s="30">
        <v>1.89</v>
      </c>
      <c r="D11" s="29">
        <v>3.7</v>
      </c>
      <c r="E11" s="28">
        <v>5.2</v>
      </c>
      <c r="F11" s="27">
        <v>2.34</v>
      </c>
      <c r="G11" s="29">
        <v>4.67</v>
      </c>
      <c r="H11" s="28">
        <v>6.57</v>
      </c>
      <c r="I11" s="27">
        <v>2.8</v>
      </c>
      <c r="J11" s="29">
        <v>5.63</v>
      </c>
      <c r="K11" s="28">
        <v>7.93</v>
      </c>
      <c r="L11" s="27">
        <v>3.25</v>
      </c>
      <c r="M11" s="29">
        <v>6.6</v>
      </c>
      <c r="N11" s="28">
        <v>9.3000000000000007</v>
      </c>
      <c r="O11" s="30">
        <v>3.77</v>
      </c>
      <c r="P11" s="29">
        <v>7.63</v>
      </c>
      <c r="Q11" s="28">
        <v>10.67</v>
      </c>
      <c r="R11" s="27">
        <v>4.8</v>
      </c>
      <c r="S11" s="29">
        <v>9.6999999999999993</v>
      </c>
      <c r="T11" s="28">
        <v>13.4</v>
      </c>
    </row>
    <row r="12" spans="1:40" ht="15.75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9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40" ht="21" x14ac:dyDescent="0.35">
      <c r="A13" s="8" t="s">
        <v>34</v>
      </c>
      <c r="B13" s="8"/>
      <c r="C13" s="8"/>
      <c r="D13" s="8"/>
      <c r="E13" s="8"/>
      <c r="F13" s="8"/>
      <c r="G13" s="8"/>
      <c r="H13" s="8"/>
      <c r="I13" s="8"/>
      <c r="J13" s="8"/>
      <c r="N13" s="8" t="s">
        <v>25</v>
      </c>
      <c r="O13" s="8"/>
      <c r="P13" s="8"/>
      <c r="Q13" s="69"/>
      <c r="R13" s="8"/>
      <c r="T13" s="7"/>
      <c r="U13" s="7"/>
      <c r="AN13" s="8"/>
    </row>
    <row r="14" spans="1:40" ht="21" x14ac:dyDescent="0.35">
      <c r="A14" s="31" t="s">
        <v>23</v>
      </c>
      <c r="B14" s="31"/>
      <c r="C14" s="31"/>
      <c r="D14" s="31"/>
      <c r="E14" s="31"/>
      <c r="F14" s="32" t="s">
        <v>19</v>
      </c>
      <c r="G14" s="32"/>
      <c r="H14" s="32"/>
      <c r="I14" s="32"/>
      <c r="J14" s="32"/>
      <c r="N14" s="31" t="s">
        <v>23</v>
      </c>
      <c r="O14" s="32"/>
      <c r="P14" s="1"/>
      <c r="Q14" s="1"/>
      <c r="R14" s="70"/>
      <c r="T14" s="1"/>
      <c r="U14" s="1"/>
      <c r="AN14" s="1"/>
    </row>
    <row r="15" spans="1:40" ht="15.75" x14ac:dyDescent="0.25">
      <c r="A15" s="56" t="s">
        <v>16</v>
      </c>
      <c r="B15" s="56"/>
      <c r="C15" s="108">
        <v>75</v>
      </c>
      <c r="D15" s="33"/>
      <c r="E15" s="34" t="s">
        <v>8</v>
      </c>
      <c r="F15" s="61" t="s">
        <v>20</v>
      </c>
      <c r="G15" s="61"/>
      <c r="H15" s="61"/>
      <c r="I15" s="68" t="s">
        <v>24</v>
      </c>
      <c r="J15" s="61"/>
      <c r="K15" s="56" t="s">
        <v>16</v>
      </c>
      <c r="N15" s="35">
        <v>75</v>
      </c>
      <c r="O15" s="107">
        <v>75</v>
      </c>
      <c r="P15" s="1"/>
      <c r="Q15" s="1"/>
      <c r="R15" s="1"/>
      <c r="T15" s="1"/>
      <c r="U15" s="1"/>
      <c r="AN15" s="1"/>
    </row>
    <row r="16" spans="1:40" ht="15.75" x14ac:dyDescent="0.25">
      <c r="A16" s="56" t="s">
        <v>17</v>
      </c>
      <c r="B16" s="56"/>
      <c r="C16" s="108">
        <v>65</v>
      </c>
      <c r="D16" s="33"/>
      <c r="E16" s="34" t="s">
        <v>8</v>
      </c>
      <c r="F16" s="61" t="s">
        <v>21</v>
      </c>
      <c r="G16" s="61"/>
      <c r="H16" s="61"/>
      <c r="I16" s="68" t="s">
        <v>24</v>
      </c>
      <c r="J16" s="61"/>
      <c r="K16" s="56" t="s">
        <v>17</v>
      </c>
      <c r="N16" s="35">
        <v>65</v>
      </c>
      <c r="O16" s="107">
        <v>65</v>
      </c>
      <c r="P16" s="1"/>
      <c r="Q16" s="1"/>
      <c r="R16" s="1"/>
      <c r="T16" s="1"/>
      <c r="U16" s="1"/>
      <c r="AN16" s="1"/>
    </row>
    <row r="17" spans="1:40" ht="15.75" x14ac:dyDescent="0.25">
      <c r="A17" s="56" t="s">
        <v>18</v>
      </c>
      <c r="B17" s="56"/>
      <c r="C17" s="108">
        <v>20</v>
      </c>
      <c r="D17" s="33"/>
      <c r="E17" s="34" t="s">
        <v>8</v>
      </c>
      <c r="F17" s="61" t="s">
        <v>22</v>
      </c>
      <c r="G17" s="61"/>
      <c r="H17" s="61"/>
      <c r="I17" s="68" t="s">
        <v>24</v>
      </c>
      <c r="J17" s="61"/>
      <c r="K17" s="56" t="s">
        <v>18</v>
      </c>
      <c r="N17" s="35">
        <v>20</v>
      </c>
      <c r="O17" s="107">
        <v>20</v>
      </c>
      <c r="P17" s="1"/>
      <c r="Q17" s="1"/>
      <c r="R17" s="1"/>
      <c r="T17" s="1"/>
      <c r="U17" s="1"/>
      <c r="AN17" s="1"/>
    </row>
    <row r="18" spans="1:40" ht="15.75" x14ac:dyDescent="0.25">
      <c r="A18" s="57" t="s">
        <v>9</v>
      </c>
      <c r="B18" s="109"/>
      <c r="C18" s="119">
        <f>(AVERAGE(C15:C16))-C17</f>
        <v>50</v>
      </c>
      <c r="D18" s="111"/>
      <c r="E18"/>
      <c r="F18" s="112"/>
      <c r="G18" s="113"/>
      <c r="H18" s="113"/>
      <c r="I18" s="114"/>
      <c r="J18" s="114"/>
      <c r="K18" s="115" t="s">
        <v>9</v>
      </c>
      <c r="L18" s="116"/>
      <c r="M18" s="116"/>
      <c r="N18" s="120">
        <f>(N15-N16)/LN((N15-N17)/(N16-N17))</f>
        <v>49.83288654563971</v>
      </c>
      <c r="O18" s="121">
        <f>(O15-O16)/LN((O15-O17)/(O16-O17))</f>
        <v>49.83288654563971</v>
      </c>
      <c r="P18" s="1"/>
      <c r="Q18" s="1"/>
      <c r="R18" s="1"/>
      <c r="T18" s="1"/>
      <c r="U18" s="1"/>
      <c r="AN18" s="1"/>
    </row>
    <row r="19" spans="1:40" ht="15.75" x14ac:dyDescent="0.25">
      <c r="A19" s="109" t="s">
        <v>28</v>
      </c>
      <c r="B19" s="109"/>
      <c r="C19" s="110">
        <f>(((C15-C16)/(C15-C17))*1)</f>
        <v>0.18181818181818182</v>
      </c>
      <c r="D19" s="111"/>
      <c r="E19"/>
      <c r="F19" s="112"/>
      <c r="G19" s="113"/>
      <c r="H19" s="113"/>
      <c r="I19" s="114"/>
      <c r="J19" s="114"/>
      <c r="K19" s="115" t="s">
        <v>28</v>
      </c>
      <c r="L19" s="116"/>
      <c r="M19" s="116"/>
      <c r="N19" s="117"/>
      <c r="O19" s="118">
        <f>((O15-O16)/(O15-O17)*1)</f>
        <v>0.18181818181818182</v>
      </c>
      <c r="P19" s="1"/>
      <c r="Q19" s="1"/>
      <c r="R19" s="1"/>
      <c r="T19" s="1"/>
      <c r="U19" s="1"/>
      <c r="AN19" s="1"/>
    </row>
    <row r="20" spans="1:40" ht="15.75" x14ac:dyDescent="0.25">
      <c r="A20" s="7"/>
      <c r="B20" s="7"/>
      <c r="C20" s="7"/>
      <c r="D20" s="7"/>
    </row>
    <row r="21" spans="1:40" ht="15.75" x14ac:dyDescent="0.25">
      <c r="A21" s="123" t="s">
        <v>29</v>
      </c>
      <c r="B21" s="124"/>
      <c r="C21" s="124"/>
      <c r="D21" s="124"/>
      <c r="E21" s="125"/>
      <c r="F21" s="125"/>
      <c r="G21" s="125"/>
      <c r="H21" s="125"/>
      <c r="I21" s="125"/>
      <c r="J21" s="125"/>
      <c r="K21" s="125"/>
    </row>
    <row r="22" spans="1:40" ht="15.75" x14ac:dyDescent="0.25">
      <c r="A22" s="123" t="s">
        <v>30</v>
      </c>
      <c r="B22" s="124"/>
      <c r="C22" s="124"/>
      <c r="D22" s="124"/>
      <c r="E22" s="125"/>
      <c r="F22" s="125"/>
      <c r="G22" s="125"/>
      <c r="H22" s="125"/>
      <c r="I22" s="125"/>
      <c r="J22" s="125"/>
      <c r="K22" s="125"/>
    </row>
    <row r="23" spans="1:40" ht="15.75" x14ac:dyDescent="0.25">
      <c r="A23" s="123" t="s">
        <v>31</v>
      </c>
      <c r="B23" s="124"/>
      <c r="C23" s="124"/>
      <c r="D23" s="124"/>
      <c r="E23" s="125"/>
      <c r="F23" s="125"/>
      <c r="G23" s="125"/>
      <c r="H23" s="125"/>
      <c r="I23" s="125"/>
      <c r="J23" s="125"/>
      <c r="K23" s="125"/>
    </row>
    <row r="24" spans="1:40" ht="15.75" x14ac:dyDescent="0.25">
      <c r="A24" s="123" t="s">
        <v>32</v>
      </c>
      <c r="B24" s="124"/>
      <c r="C24" s="124"/>
      <c r="D24" s="124"/>
      <c r="E24" s="125"/>
      <c r="F24" s="125"/>
      <c r="G24" s="125"/>
      <c r="H24" s="125"/>
      <c r="I24" s="125"/>
      <c r="J24" s="125"/>
      <c r="K24" s="125"/>
    </row>
    <row r="25" spans="1:40" ht="15.75" x14ac:dyDescent="0.25">
      <c r="A25" s="106"/>
      <c r="B25" s="7"/>
      <c r="C25" s="7"/>
      <c r="D25" s="7"/>
    </row>
    <row r="26" spans="1:40" ht="21" x14ac:dyDescent="0.35">
      <c r="A26" s="7"/>
      <c r="B26" s="8" t="s">
        <v>27</v>
      </c>
      <c r="C26" s="7"/>
      <c r="D26" s="7"/>
    </row>
    <row r="27" spans="1:40" ht="15.75" x14ac:dyDescent="0.25">
      <c r="A27" s="58"/>
      <c r="B27" s="59" t="s">
        <v>11</v>
      </c>
      <c r="C27" s="127" t="s">
        <v>1</v>
      </c>
      <c r="D27" s="128"/>
      <c r="E27" s="129"/>
      <c r="F27" s="127" t="s">
        <v>2</v>
      </c>
      <c r="G27" s="128"/>
      <c r="H27" s="129"/>
      <c r="I27" s="127" t="s">
        <v>3</v>
      </c>
      <c r="J27" s="128"/>
      <c r="K27" s="129"/>
      <c r="L27" s="127" t="s">
        <v>4</v>
      </c>
      <c r="M27" s="128"/>
      <c r="N27" s="129"/>
      <c r="O27" s="127" t="s">
        <v>5</v>
      </c>
      <c r="P27" s="128"/>
      <c r="Q27" s="129"/>
      <c r="R27" s="127" t="s">
        <v>6</v>
      </c>
      <c r="S27" s="128"/>
      <c r="T27" s="129"/>
    </row>
    <row r="28" spans="1:40" ht="15.75" x14ac:dyDescent="0.25">
      <c r="A28" s="58"/>
      <c r="B28" s="60" t="s">
        <v>7</v>
      </c>
      <c r="C28" s="62">
        <v>10</v>
      </c>
      <c r="D28" s="62">
        <v>20</v>
      </c>
      <c r="E28" s="126">
        <v>30</v>
      </c>
      <c r="F28" s="62">
        <v>10</v>
      </c>
      <c r="G28" s="62">
        <v>20</v>
      </c>
      <c r="H28" s="126">
        <v>30</v>
      </c>
      <c r="I28" s="62">
        <v>10</v>
      </c>
      <c r="J28" s="62">
        <v>20</v>
      </c>
      <c r="K28" s="126">
        <v>30</v>
      </c>
      <c r="L28" s="62">
        <v>10</v>
      </c>
      <c r="M28" s="62">
        <v>20</v>
      </c>
      <c r="N28" s="126">
        <v>30</v>
      </c>
      <c r="O28" s="62">
        <v>10</v>
      </c>
      <c r="P28" s="62">
        <v>20</v>
      </c>
      <c r="Q28" s="126">
        <v>30</v>
      </c>
      <c r="R28" s="62">
        <v>10</v>
      </c>
      <c r="S28" s="62">
        <v>20</v>
      </c>
      <c r="T28" s="126">
        <v>30</v>
      </c>
    </row>
    <row r="29" spans="1:40" ht="16.5" thickBot="1" x14ac:dyDescent="0.3">
      <c r="B29" s="36"/>
      <c r="C29" s="130"/>
      <c r="D29" s="131"/>
      <c r="E29" s="132"/>
      <c r="F29" s="136"/>
      <c r="G29" s="137"/>
      <c r="H29" s="138"/>
      <c r="I29" s="136"/>
      <c r="J29" s="137"/>
      <c r="K29" s="138"/>
      <c r="L29" s="136"/>
      <c r="M29" s="137"/>
      <c r="N29" s="138"/>
      <c r="O29" s="133"/>
      <c r="P29" s="134"/>
      <c r="Q29" s="135"/>
      <c r="R29" s="133"/>
      <c r="S29" s="134"/>
      <c r="T29" s="135"/>
    </row>
    <row r="30" spans="1:40" ht="15.75" x14ac:dyDescent="0.25">
      <c r="B30" s="38">
        <v>400</v>
      </c>
      <c r="C30" s="63">
        <f t="shared" ref="C30:L38" si="0">ROUND((($C$18/50)^C$8)*(C$7/1000*$B30),0)</f>
        <v>135</v>
      </c>
      <c r="D30" s="64">
        <f t="shared" si="0"/>
        <v>228</v>
      </c>
      <c r="E30" s="65">
        <f t="shared" si="0"/>
        <v>344</v>
      </c>
      <c r="F30" s="66">
        <f t="shared" si="0"/>
        <v>172</v>
      </c>
      <c r="G30" s="66">
        <f t="shared" si="0"/>
        <v>292</v>
      </c>
      <c r="H30" s="65">
        <f t="shared" si="0"/>
        <v>429</v>
      </c>
      <c r="I30" s="66">
        <f t="shared" si="0"/>
        <v>208</v>
      </c>
      <c r="J30" s="67">
        <f t="shared" si="0"/>
        <v>353</v>
      </c>
      <c r="K30" s="65">
        <f t="shared" si="0"/>
        <v>511</v>
      </c>
      <c r="L30" s="66">
        <f t="shared" si="0"/>
        <v>244</v>
      </c>
      <c r="M30" s="67">
        <f t="shared" ref="M30:T38" si="1">ROUND((($C$18/50)^M$8)*(M$7/1000*$B30),0)</f>
        <v>412</v>
      </c>
      <c r="N30" s="93">
        <f t="shared" si="1"/>
        <v>590</v>
      </c>
      <c r="O30" s="97">
        <f t="shared" si="1"/>
        <v>280</v>
      </c>
      <c r="P30" s="98">
        <f t="shared" si="1"/>
        <v>470</v>
      </c>
      <c r="Q30" s="99">
        <f t="shared" si="1"/>
        <v>666</v>
      </c>
      <c r="R30" s="100">
        <f t="shared" si="1"/>
        <v>351</v>
      </c>
      <c r="S30" s="98">
        <f t="shared" si="1"/>
        <v>580</v>
      </c>
      <c r="T30" s="101">
        <f t="shared" si="1"/>
        <v>816</v>
      </c>
    </row>
    <row r="31" spans="1:40" ht="15.75" x14ac:dyDescent="0.25">
      <c r="B31" s="37">
        <v>500</v>
      </c>
      <c r="C31" s="45">
        <f t="shared" si="0"/>
        <v>169</v>
      </c>
      <c r="D31" s="46">
        <f t="shared" si="0"/>
        <v>286</v>
      </c>
      <c r="E31" s="48">
        <f t="shared" si="0"/>
        <v>430</v>
      </c>
      <c r="F31" s="49">
        <f t="shared" si="0"/>
        <v>215</v>
      </c>
      <c r="G31" s="49">
        <f t="shared" si="0"/>
        <v>365</v>
      </c>
      <c r="H31" s="48">
        <f t="shared" si="0"/>
        <v>537</v>
      </c>
      <c r="I31" s="49">
        <f t="shared" si="0"/>
        <v>261</v>
      </c>
      <c r="J31" s="50">
        <f t="shared" si="0"/>
        <v>442</v>
      </c>
      <c r="K31" s="48">
        <f t="shared" si="0"/>
        <v>639</v>
      </c>
      <c r="L31" s="49">
        <f t="shared" si="0"/>
        <v>305</v>
      </c>
      <c r="M31" s="50">
        <f t="shared" si="1"/>
        <v>516</v>
      </c>
      <c r="N31" s="94">
        <f t="shared" si="1"/>
        <v>737</v>
      </c>
      <c r="O31" s="102">
        <f t="shared" si="1"/>
        <v>350</v>
      </c>
      <c r="P31" s="50">
        <f t="shared" si="1"/>
        <v>587</v>
      </c>
      <c r="Q31" s="48">
        <f t="shared" si="1"/>
        <v>833</v>
      </c>
      <c r="R31" s="47">
        <f t="shared" si="1"/>
        <v>439</v>
      </c>
      <c r="S31" s="50">
        <f t="shared" si="1"/>
        <v>725</v>
      </c>
      <c r="T31" s="103">
        <f t="shared" si="1"/>
        <v>1020</v>
      </c>
    </row>
    <row r="32" spans="1:40" ht="15.75" x14ac:dyDescent="0.25">
      <c r="B32" s="38">
        <v>600</v>
      </c>
      <c r="C32" s="39">
        <f t="shared" si="0"/>
        <v>203</v>
      </c>
      <c r="D32" s="40">
        <f t="shared" si="0"/>
        <v>343</v>
      </c>
      <c r="E32" s="42">
        <f t="shared" si="0"/>
        <v>515</v>
      </c>
      <c r="F32" s="43">
        <f t="shared" si="0"/>
        <v>258</v>
      </c>
      <c r="G32" s="43">
        <f t="shared" si="0"/>
        <v>438</v>
      </c>
      <c r="H32" s="42">
        <f t="shared" si="0"/>
        <v>644</v>
      </c>
      <c r="I32" s="43">
        <f t="shared" si="0"/>
        <v>313</v>
      </c>
      <c r="J32" s="44">
        <f t="shared" si="0"/>
        <v>530</v>
      </c>
      <c r="K32" s="42">
        <f t="shared" si="0"/>
        <v>766</v>
      </c>
      <c r="L32" s="43">
        <f t="shared" si="0"/>
        <v>366</v>
      </c>
      <c r="M32" s="44">
        <f t="shared" si="1"/>
        <v>619</v>
      </c>
      <c r="N32" s="95">
        <f t="shared" si="1"/>
        <v>884</v>
      </c>
      <c r="O32" s="104">
        <f t="shared" si="1"/>
        <v>419</v>
      </c>
      <c r="P32" s="44">
        <f t="shared" si="1"/>
        <v>704</v>
      </c>
      <c r="Q32" s="42">
        <f t="shared" si="1"/>
        <v>1000</v>
      </c>
      <c r="R32" s="41">
        <f t="shared" si="1"/>
        <v>526</v>
      </c>
      <c r="S32" s="44">
        <f t="shared" si="1"/>
        <v>869</v>
      </c>
      <c r="T32" s="105">
        <f t="shared" si="1"/>
        <v>1223</v>
      </c>
    </row>
    <row r="33" spans="2:20" ht="15.75" x14ac:dyDescent="0.25">
      <c r="B33" s="37">
        <v>700</v>
      </c>
      <c r="C33" s="45">
        <f t="shared" si="0"/>
        <v>237</v>
      </c>
      <c r="D33" s="46">
        <f t="shared" si="0"/>
        <v>400</v>
      </c>
      <c r="E33" s="48">
        <f t="shared" si="0"/>
        <v>601</v>
      </c>
      <c r="F33" s="49">
        <f t="shared" si="0"/>
        <v>301</v>
      </c>
      <c r="G33" s="49">
        <f t="shared" si="0"/>
        <v>511</v>
      </c>
      <c r="H33" s="48">
        <f t="shared" si="0"/>
        <v>751</v>
      </c>
      <c r="I33" s="49">
        <f t="shared" si="0"/>
        <v>365</v>
      </c>
      <c r="J33" s="50">
        <f t="shared" si="0"/>
        <v>618</v>
      </c>
      <c r="K33" s="48">
        <f t="shared" si="0"/>
        <v>894</v>
      </c>
      <c r="L33" s="49">
        <f t="shared" si="0"/>
        <v>427</v>
      </c>
      <c r="M33" s="50">
        <f t="shared" si="1"/>
        <v>722</v>
      </c>
      <c r="N33" s="94">
        <f t="shared" si="1"/>
        <v>1032</v>
      </c>
      <c r="O33" s="102">
        <f t="shared" si="1"/>
        <v>489</v>
      </c>
      <c r="P33" s="50">
        <f t="shared" si="1"/>
        <v>822</v>
      </c>
      <c r="Q33" s="48">
        <f t="shared" si="1"/>
        <v>1166</v>
      </c>
      <c r="R33" s="47">
        <f t="shared" si="1"/>
        <v>614</v>
      </c>
      <c r="S33" s="50">
        <f t="shared" si="1"/>
        <v>1014</v>
      </c>
      <c r="T33" s="103">
        <f t="shared" si="1"/>
        <v>1427</v>
      </c>
    </row>
    <row r="34" spans="2:20" ht="15.75" x14ac:dyDescent="0.25">
      <c r="B34" s="38">
        <v>800</v>
      </c>
      <c r="C34" s="39">
        <f t="shared" si="0"/>
        <v>270</v>
      </c>
      <c r="D34" s="40">
        <f t="shared" si="0"/>
        <v>457</v>
      </c>
      <c r="E34" s="42">
        <f t="shared" si="0"/>
        <v>687</v>
      </c>
      <c r="F34" s="43">
        <f t="shared" si="0"/>
        <v>344</v>
      </c>
      <c r="G34" s="43">
        <f t="shared" si="0"/>
        <v>584</v>
      </c>
      <c r="H34" s="42">
        <f t="shared" si="0"/>
        <v>858</v>
      </c>
      <c r="I34" s="43">
        <f t="shared" si="0"/>
        <v>417</v>
      </c>
      <c r="J34" s="44">
        <f t="shared" si="0"/>
        <v>706</v>
      </c>
      <c r="K34" s="42">
        <f t="shared" si="0"/>
        <v>1022</v>
      </c>
      <c r="L34" s="43">
        <f t="shared" si="0"/>
        <v>488</v>
      </c>
      <c r="M34" s="44">
        <f t="shared" si="1"/>
        <v>825</v>
      </c>
      <c r="N34" s="95">
        <f t="shared" si="1"/>
        <v>1179</v>
      </c>
      <c r="O34" s="104">
        <f t="shared" si="1"/>
        <v>559</v>
      </c>
      <c r="P34" s="44">
        <f t="shared" si="1"/>
        <v>939</v>
      </c>
      <c r="Q34" s="42">
        <f t="shared" si="1"/>
        <v>1333</v>
      </c>
      <c r="R34" s="41">
        <f t="shared" si="1"/>
        <v>702</v>
      </c>
      <c r="S34" s="44">
        <f t="shared" si="1"/>
        <v>1159</v>
      </c>
      <c r="T34" s="105">
        <f t="shared" si="1"/>
        <v>1631</v>
      </c>
    </row>
    <row r="35" spans="2:20" ht="15.75" x14ac:dyDescent="0.25">
      <c r="B35" s="37">
        <v>900</v>
      </c>
      <c r="C35" s="45">
        <f t="shared" si="0"/>
        <v>304</v>
      </c>
      <c r="D35" s="46">
        <f t="shared" si="0"/>
        <v>514</v>
      </c>
      <c r="E35" s="48">
        <f t="shared" si="0"/>
        <v>773</v>
      </c>
      <c r="F35" s="49">
        <f t="shared" si="0"/>
        <v>387</v>
      </c>
      <c r="G35" s="49">
        <f t="shared" si="0"/>
        <v>657</v>
      </c>
      <c r="H35" s="48">
        <f t="shared" si="0"/>
        <v>966</v>
      </c>
      <c r="I35" s="49">
        <f t="shared" si="0"/>
        <v>469</v>
      </c>
      <c r="J35" s="50">
        <f t="shared" si="0"/>
        <v>795</v>
      </c>
      <c r="K35" s="48">
        <f t="shared" si="0"/>
        <v>1149</v>
      </c>
      <c r="L35" s="49">
        <f t="shared" si="0"/>
        <v>549</v>
      </c>
      <c r="M35" s="50">
        <f t="shared" si="1"/>
        <v>928</v>
      </c>
      <c r="N35" s="94">
        <f t="shared" si="1"/>
        <v>1327</v>
      </c>
      <c r="O35" s="102">
        <f t="shared" si="1"/>
        <v>629</v>
      </c>
      <c r="P35" s="50">
        <f t="shared" si="1"/>
        <v>1057</v>
      </c>
      <c r="Q35" s="48">
        <f t="shared" si="1"/>
        <v>1499</v>
      </c>
      <c r="R35" s="47">
        <f t="shared" si="1"/>
        <v>789</v>
      </c>
      <c r="S35" s="50">
        <f t="shared" si="1"/>
        <v>1304</v>
      </c>
      <c r="T35" s="103">
        <f t="shared" si="1"/>
        <v>1835</v>
      </c>
    </row>
    <row r="36" spans="2:20" ht="15.75" x14ac:dyDescent="0.25">
      <c r="B36" s="38">
        <v>1000</v>
      </c>
      <c r="C36" s="39">
        <f t="shared" si="0"/>
        <v>338</v>
      </c>
      <c r="D36" s="40">
        <f t="shared" si="0"/>
        <v>571</v>
      </c>
      <c r="E36" s="42">
        <f t="shared" si="0"/>
        <v>859</v>
      </c>
      <c r="F36" s="43">
        <f t="shared" si="0"/>
        <v>430</v>
      </c>
      <c r="G36" s="43">
        <f t="shared" si="0"/>
        <v>730</v>
      </c>
      <c r="H36" s="42">
        <f t="shared" si="0"/>
        <v>1073</v>
      </c>
      <c r="I36" s="43">
        <f t="shared" si="0"/>
        <v>521</v>
      </c>
      <c r="J36" s="44">
        <f t="shared" si="0"/>
        <v>883</v>
      </c>
      <c r="K36" s="42">
        <f t="shared" si="0"/>
        <v>1277</v>
      </c>
      <c r="L36" s="43">
        <f t="shared" si="0"/>
        <v>610</v>
      </c>
      <c r="M36" s="44">
        <f t="shared" si="1"/>
        <v>1031</v>
      </c>
      <c r="N36" s="95">
        <f t="shared" si="1"/>
        <v>1474</v>
      </c>
      <c r="O36" s="104">
        <f t="shared" si="1"/>
        <v>699</v>
      </c>
      <c r="P36" s="44">
        <f t="shared" si="1"/>
        <v>1174</v>
      </c>
      <c r="Q36" s="42">
        <f t="shared" si="1"/>
        <v>1666</v>
      </c>
      <c r="R36" s="41">
        <f t="shared" si="1"/>
        <v>877</v>
      </c>
      <c r="S36" s="44">
        <f t="shared" si="1"/>
        <v>1449</v>
      </c>
      <c r="T36" s="105">
        <f t="shared" si="1"/>
        <v>2039</v>
      </c>
    </row>
    <row r="37" spans="2:20" ht="15.75" x14ac:dyDescent="0.25">
      <c r="B37" s="37">
        <v>1100</v>
      </c>
      <c r="C37" s="45">
        <f t="shared" si="0"/>
        <v>372</v>
      </c>
      <c r="D37" s="46">
        <f t="shared" si="0"/>
        <v>628</v>
      </c>
      <c r="E37" s="48">
        <f t="shared" si="0"/>
        <v>945</v>
      </c>
      <c r="F37" s="49">
        <f t="shared" si="0"/>
        <v>473</v>
      </c>
      <c r="G37" s="49">
        <f t="shared" si="0"/>
        <v>803</v>
      </c>
      <c r="H37" s="48">
        <f t="shared" si="0"/>
        <v>1180</v>
      </c>
      <c r="I37" s="49">
        <f t="shared" si="0"/>
        <v>573</v>
      </c>
      <c r="J37" s="50">
        <f t="shared" si="0"/>
        <v>971</v>
      </c>
      <c r="K37" s="48">
        <f t="shared" si="0"/>
        <v>1405</v>
      </c>
      <c r="L37" s="49">
        <f t="shared" si="0"/>
        <v>671</v>
      </c>
      <c r="M37" s="50">
        <f t="shared" si="1"/>
        <v>1134</v>
      </c>
      <c r="N37" s="94">
        <f t="shared" si="1"/>
        <v>1621</v>
      </c>
      <c r="O37" s="102">
        <f t="shared" si="1"/>
        <v>769</v>
      </c>
      <c r="P37" s="50">
        <f t="shared" si="1"/>
        <v>1291</v>
      </c>
      <c r="Q37" s="48">
        <f t="shared" si="1"/>
        <v>1833</v>
      </c>
      <c r="R37" s="47">
        <f t="shared" si="1"/>
        <v>965</v>
      </c>
      <c r="S37" s="50">
        <f t="shared" si="1"/>
        <v>1594</v>
      </c>
      <c r="T37" s="103">
        <f t="shared" si="1"/>
        <v>2243</v>
      </c>
    </row>
    <row r="38" spans="2:20" ht="15.75" x14ac:dyDescent="0.25">
      <c r="B38" s="38">
        <v>1200</v>
      </c>
      <c r="C38" s="39">
        <f t="shared" si="0"/>
        <v>406</v>
      </c>
      <c r="D38" s="40">
        <f t="shared" si="0"/>
        <v>685</v>
      </c>
      <c r="E38" s="42">
        <f t="shared" si="0"/>
        <v>1031</v>
      </c>
      <c r="F38" s="43">
        <f t="shared" si="0"/>
        <v>516</v>
      </c>
      <c r="G38" s="43">
        <f t="shared" si="0"/>
        <v>876</v>
      </c>
      <c r="H38" s="42">
        <f t="shared" si="0"/>
        <v>1288</v>
      </c>
      <c r="I38" s="43">
        <f t="shared" si="0"/>
        <v>625</v>
      </c>
      <c r="J38" s="44">
        <f t="shared" si="0"/>
        <v>1060</v>
      </c>
      <c r="K38" s="42">
        <f t="shared" si="0"/>
        <v>1532</v>
      </c>
      <c r="L38" s="43">
        <f t="shared" si="0"/>
        <v>732</v>
      </c>
      <c r="M38" s="44">
        <f t="shared" si="1"/>
        <v>1237</v>
      </c>
      <c r="N38" s="95">
        <f t="shared" si="1"/>
        <v>1769</v>
      </c>
      <c r="O38" s="104">
        <f t="shared" si="1"/>
        <v>839</v>
      </c>
      <c r="P38" s="44">
        <f t="shared" si="1"/>
        <v>1409</v>
      </c>
      <c r="Q38" s="42">
        <f t="shared" si="1"/>
        <v>1999</v>
      </c>
      <c r="R38" s="41">
        <f t="shared" si="1"/>
        <v>1052</v>
      </c>
      <c r="S38" s="44">
        <f t="shared" si="1"/>
        <v>1739</v>
      </c>
      <c r="T38" s="105">
        <f t="shared" si="1"/>
        <v>2447</v>
      </c>
    </row>
    <row r="39" spans="2:20" ht="15.75" x14ac:dyDescent="0.25">
      <c r="B39" s="38">
        <v>1400</v>
      </c>
      <c r="C39" s="39">
        <f t="shared" ref="C39:T39" si="2">ROUND((($C$18/50)^C$8)*(C$7/1000*$B39),0)</f>
        <v>473</v>
      </c>
      <c r="D39" s="40">
        <f t="shared" si="2"/>
        <v>799</v>
      </c>
      <c r="E39" s="42">
        <f t="shared" si="2"/>
        <v>1203</v>
      </c>
      <c r="F39" s="43">
        <f t="shared" si="2"/>
        <v>602</v>
      </c>
      <c r="G39" s="43">
        <f t="shared" si="2"/>
        <v>1022</v>
      </c>
      <c r="H39" s="42">
        <f t="shared" si="2"/>
        <v>1502</v>
      </c>
      <c r="I39" s="43">
        <f t="shared" si="2"/>
        <v>729</v>
      </c>
      <c r="J39" s="44">
        <f t="shared" si="2"/>
        <v>1236</v>
      </c>
      <c r="K39" s="42">
        <f t="shared" si="2"/>
        <v>1788</v>
      </c>
      <c r="L39" s="43">
        <f t="shared" si="2"/>
        <v>854</v>
      </c>
      <c r="M39" s="44">
        <f t="shared" si="2"/>
        <v>1443</v>
      </c>
      <c r="N39" s="95">
        <f t="shared" si="2"/>
        <v>2064</v>
      </c>
      <c r="O39" s="104">
        <f t="shared" si="2"/>
        <v>979</v>
      </c>
      <c r="P39" s="44">
        <f t="shared" si="2"/>
        <v>1644</v>
      </c>
      <c r="Q39" s="42">
        <f t="shared" si="2"/>
        <v>2332</v>
      </c>
      <c r="R39" s="41">
        <f t="shared" si="2"/>
        <v>1228</v>
      </c>
      <c r="S39" s="44">
        <f t="shared" si="2"/>
        <v>2029</v>
      </c>
      <c r="T39" s="105">
        <f t="shared" si="2"/>
        <v>2855</v>
      </c>
    </row>
    <row r="40" spans="2:20" ht="16.5" thickBot="1" x14ac:dyDescent="0.3">
      <c r="B40" s="38">
        <v>1600</v>
      </c>
      <c r="C40" s="51">
        <f t="shared" ref="C40:T40" si="3">ROUND((($C$18/50)^C$8)*(C$7/1000*$B40),0)</f>
        <v>541</v>
      </c>
      <c r="D40" s="52">
        <f t="shared" si="3"/>
        <v>914</v>
      </c>
      <c r="E40" s="53">
        <f t="shared" si="3"/>
        <v>1374</v>
      </c>
      <c r="F40" s="54">
        <f t="shared" si="3"/>
        <v>688</v>
      </c>
      <c r="G40" s="54">
        <f t="shared" si="3"/>
        <v>1168</v>
      </c>
      <c r="H40" s="53">
        <f t="shared" si="3"/>
        <v>1717</v>
      </c>
      <c r="I40" s="54">
        <f t="shared" si="3"/>
        <v>834</v>
      </c>
      <c r="J40" s="55">
        <f t="shared" si="3"/>
        <v>1413</v>
      </c>
      <c r="K40" s="53">
        <f t="shared" si="3"/>
        <v>2043</v>
      </c>
      <c r="L40" s="54">
        <f t="shared" si="3"/>
        <v>976</v>
      </c>
      <c r="M40" s="55">
        <f t="shared" si="3"/>
        <v>1650</v>
      </c>
      <c r="N40" s="96">
        <f t="shared" si="3"/>
        <v>2358</v>
      </c>
      <c r="O40" s="144">
        <f t="shared" si="3"/>
        <v>1118</v>
      </c>
      <c r="P40" s="55">
        <f t="shared" si="3"/>
        <v>1878</v>
      </c>
      <c r="Q40" s="53">
        <f t="shared" si="3"/>
        <v>2666</v>
      </c>
      <c r="R40" s="145">
        <f t="shared" si="3"/>
        <v>1403</v>
      </c>
      <c r="S40" s="55">
        <f t="shared" si="3"/>
        <v>2318</v>
      </c>
      <c r="T40" s="146">
        <f t="shared" si="3"/>
        <v>3262</v>
      </c>
    </row>
    <row r="45" spans="2:20" ht="21" x14ac:dyDescent="0.35">
      <c r="B45" s="70" t="s">
        <v>26</v>
      </c>
    </row>
    <row r="46" spans="2:20" ht="15.75" x14ac:dyDescent="0.25">
      <c r="B46" s="59" t="s">
        <v>11</v>
      </c>
      <c r="C46" s="127" t="s">
        <v>1</v>
      </c>
      <c r="D46" s="128"/>
      <c r="E46" s="129"/>
      <c r="F46" s="127" t="s">
        <v>2</v>
      </c>
      <c r="G46" s="128"/>
      <c r="H46" s="129"/>
      <c r="I46" s="127" t="s">
        <v>3</v>
      </c>
      <c r="J46" s="128"/>
      <c r="K46" s="129"/>
      <c r="L46" s="127" t="s">
        <v>4</v>
      </c>
      <c r="M46" s="128"/>
      <c r="N46" s="129"/>
      <c r="O46" s="127" t="s">
        <v>5</v>
      </c>
      <c r="P46" s="128"/>
      <c r="Q46" s="129"/>
      <c r="R46" s="127" t="s">
        <v>6</v>
      </c>
      <c r="S46" s="128"/>
      <c r="T46" s="129"/>
    </row>
    <row r="47" spans="2:20" ht="15.75" x14ac:dyDescent="0.25">
      <c r="B47" s="60" t="s">
        <v>7</v>
      </c>
      <c r="C47" s="62">
        <v>10</v>
      </c>
      <c r="D47" s="62">
        <v>20</v>
      </c>
      <c r="E47" s="126">
        <v>30</v>
      </c>
      <c r="F47" s="62">
        <v>10</v>
      </c>
      <c r="G47" s="62">
        <v>20</v>
      </c>
      <c r="H47" s="126">
        <v>30</v>
      </c>
      <c r="I47" s="62">
        <v>10</v>
      </c>
      <c r="J47" s="62">
        <v>20</v>
      </c>
      <c r="K47" s="126">
        <v>30</v>
      </c>
      <c r="L47" s="62">
        <v>10</v>
      </c>
      <c r="M47" s="62">
        <v>20</v>
      </c>
      <c r="N47" s="126">
        <v>30</v>
      </c>
      <c r="O47" s="62">
        <v>10</v>
      </c>
      <c r="P47" s="62">
        <v>20</v>
      </c>
      <c r="Q47" s="126">
        <v>30</v>
      </c>
      <c r="R47" s="62">
        <v>10</v>
      </c>
      <c r="S47" s="62">
        <v>20</v>
      </c>
      <c r="T47" s="126">
        <v>30</v>
      </c>
    </row>
    <row r="48" spans="2:20" ht="16.5" thickBot="1" x14ac:dyDescent="0.3">
      <c r="B48" s="36"/>
      <c r="C48" s="130"/>
      <c r="D48" s="131"/>
      <c r="E48" s="132"/>
      <c r="F48" s="133"/>
      <c r="G48" s="134"/>
      <c r="H48" s="135"/>
      <c r="I48" s="133"/>
      <c r="J48" s="134"/>
      <c r="K48" s="135"/>
      <c r="L48" s="133"/>
      <c r="M48" s="134"/>
      <c r="N48" s="135"/>
      <c r="O48" s="133"/>
      <c r="P48" s="134"/>
      <c r="Q48" s="135"/>
      <c r="R48" s="133"/>
      <c r="S48" s="134"/>
      <c r="T48" s="135"/>
    </row>
    <row r="49" spans="2:20" ht="15.75" x14ac:dyDescent="0.25">
      <c r="B49" s="71">
        <v>400</v>
      </c>
      <c r="C49" s="75">
        <f t="shared" ref="C49:L57" si="4">ROUND(C$7*$B49/1000*($O$18/$N$18)^C$8,0)</f>
        <v>135</v>
      </c>
      <c r="D49" s="76">
        <f t="shared" si="4"/>
        <v>228</v>
      </c>
      <c r="E49" s="85">
        <f t="shared" si="4"/>
        <v>344</v>
      </c>
      <c r="F49" s="75">
        <f t="shared" si="4"/>
        <v>172</v>
      </c>
      <c r="G49" s="76">
        <f t="shared" si="4"/>
        <v>292</v>
      </c>
      <c r="H49" s="77">
        <f t="shared" si="4"/>
        <v>429</v>
      </c>
      <c r="I49" s="89">
        <f t="shared" si="4"/>
        <v>208</v>
      </c>
      <c r="J49" s="76">
        <f t="shared" si="4"/>
        <v>353</v>
      </c>
      <c r="K49" s="85">
        <f t="shared" si="4"/>
        <v>511</v>
      </c>
      <c r="L49" s="75">
        <f t="shared" si="4"/>
        <v>244</v>
      </c>
      <c r="M49" s="76">
        <f t="shared" ref="M49:T57" si="5">ROUND(M$7*$B49/1000*($O$18/$N$18)^M$8,0)</f>
        <v>412</v>
      </c>
      <c r="N49" s="77">
        <f t="shared" si="5"/>
        <v>590</v>
      </c>
      <c r="O49" s="89">
        <f t="shared" si="5"/>
        <v>280</v>
      </c>
      <c r="P49" s="76">
        <f t="shared" si="5"/>
        <v>470</v>
      </c>
      <c r="Q49" s="85">
        <f t="shared" si="5"/>
        <v>666</v>
      </c>
      <c r="R49" s="75">
        <f t="shared" si="5"/>
        <v>351</v>
      </c>
      <c r="S49" s="76">
        <f t="shared" si="5"/>
        <v>580</v>
      </c>
      <c r="T49" s="77">
        <f t="shared" si="5"/>
        <v>816</v>
      </c>
    </row>
    <row r="50" spans="2:20" ht="15.75" x14ac:dyDescent="0.25">
      <c r="B50" s="72">
        <v>500</v>
      </c>
      <c r="C50" s="78">
        <f t="shared" si="4"/>
        <v>169</v>
      </c>
      <c r="D50" s="74">
        <f t="shared" si="4"/>
        <v>286</v>
      </c>
      <c r="E50" s="86">
        <f t="shared" si="4"/>
        <v>430</v>
      </c>
      <c r="F50" s="78">
        <f t="shared" si="4"/>
        <v>215</v>
      </c>
      <c r="G50" s="74">
        <f t="shared" si="4"/>
        <v>365</v>
      </c>
      <c r="H50" s="79">
        <f t="shared" si="4"/>
        <v>537</v>
      </c>
      <c r="I50" s="90">
        <f t="shared" si="4"/>
        <v>261</v>
      </c>
      <c r="J50" s="74">
        <f t="shared" si="4"/>
        <v>442</v>
      </c>
      <c r="K50" s="86">
        <f t="shared" si="4"/>
        <v>639</v>
      </c>
      <c r="L50" s="78">
        <f t="shared" si="4"/>
        <v>305</v>
      </c>
      <c r="M50" s="74">
        <f t="shared" si="5"/>
        <v>516</v>
      </c>
      <c r="N50" s="79">
        <f t="shared" si="5"/>
        <v>737</v>
      </c>
      <c r="O50" s="90">
        <f t="shared" si="5"/>
        <v>350</v>
      </c>
      <c r="P50" s="74">
        <f t="shared" si="5"/>
        <v>587</v>
      </c>
      <c r="Q50" s="86">
        <f t="shared" si="5"/>
        <v>833</v>
      </c>
      <c r="R50" s="78">
        <f t="shared" si="5"/>
        <v>439</v>
      </c>
      <c r="S50" s="74">
        <f t="shared" si="5"/>
        <v>725</v>
      </c>
      <c r="T50" s="79">
        <f t="shared" si="5"/>
        <v>1020</v>
      </c>
    </row>
    <row r="51" spans="2:20" ht="15.75" x14ac:dyDescent="0.25">
      <c r="B51" s="71">
        <v>600</v>
      </c>
      <c r="C51" s="80">
        <f t="shared" si="4"/>
        <v>203</v>
      </c>
      <c r="D51" s="73">
        <f t="shared" si="4"/>
        <v>343</v>
      </c>
      <c r="E51" s="87">
        <f t="shared" si="4"/>
        <v>515</v>
      </c>
      <c r="F51" s="80">
        <f t="shared" si="4"/>
        <v>258</v>
      </c>
      <c r="G51" s="73">
        <f t="shared" si="4"/>
        <v>438</v>
      </c>
      <c r="H51" s="81">
        <f t="shared" si="4"/>
        <v>644</v>
      </c>
      <c r="I51" s="91">
        <f t="shared" si="4"/>
        <v>313</v>
      </c>
      <c r="J51" s="73">
        <f t="shared" si="4"/>
        <v>530</v>
      </c>
      <c r="K51" s="87">
        <f t="shared" si="4"/>
        <v>766</v>
      </c>
      <c r="L51" s="80">
        <f t="shared" si="4"/>
        <v>366</v>
      </c>
      <c r="M51" s="73">
        <f t="shared" si="5"/>
        <v>619</v>
      </c>
      <c r="N51" s="81">
        <f t="shared" si="5"/>
        <v>884</v>
      </c>
      <c r="O51" s="91">
        <f t="shared" si="5"/>
        <v>419</v>
      </c>
      <c r="P51" s="73">
        <f t="shared" si="5"/>
        <v>704</v>
      </c>
      <c r="Q51" s="87">
        <f t="shared" si="5"/>
        <v>1000</v>
      </c>
      <c r="R51" s="80">
        <f t="shared" si="5"/>
        <v>526</v>
      </c>
      <c r="S51" s="73">
        <f t="shared" si="5"/>
        <v>869</v>
      </c>
      <c r="T51" s="81">
        <f t="shared" si="5"/>
        <v>1223</v>
      </c>
    </row>
    <row r="52" spans="2:20" ht="15.75" x14ac:dyDescent="0.25">
      <c r="B52" s="72">
        <v>700</v>
      </c>
      <c r="C52" s="78">
        <f t="shared" si="4"/>
        <v>237</v>
      </c>
      <c r="D52" s="74">
        <f t="shared" si="4"/>
        <v>400</v>
      </c>
      <c r="E52" s="86">
        <f t="shared" si="4"/>
        <v>601</v>
      </c>
      <c r="F52" s="78">
        <f t="shared" si="4"/>
        <v>301</v>
      </c>
      <c r="G52" s="74">
        <f t="shared" si="4"/>
        <v>511</v>
      </c>
      <c r="H52" s="79">
        <f t="shared" si="4"/>
        <v>751</v>
      </c>
      <c r="I52" s="90">
        <f t="shared" si="4"/>
        <v>365</v>
      </c>
      <c r="J52" s="74">
        <f t="shared" si="4"/>
        <v>618</v>
      </c>
      <c r="K52" s="86">
        <f t="shared" si="4"/>
        <v>894</v>
      </c>
      <c r="L52" s="78">
        <f t="shared" si="4"/>
        <v>427</v>
      </c>
      <c r="M52" s="74">
        <f t="shared" si="5"/>
        <v>722</v>
      </c>
      <c r="N52" s="79">
        <f t="shared" si="5"/>
        <v>1032</v>
      </c>
      <c r="O52" s="90">
        <f t="shared" si="5"/>
        <v>489</v>
      </c>
      <c r="P52" s="74">
        <f t="shared" si="5"/>
        <v>822</v>
      </c>
      <c r="Q52" s="86">
        <f t="shared" si="5"/>
        <v>1166</v>
      </c>
      <c r="R52" s="78">
        <f t="shared" si="5"/>
        <v>614</v>
      </c>
      <c r="S52" s="74">
        <f t="shared" si="5"/>
        <v>1014</v>
      </c>
      <c r="T52" s="79">
        <f t="shared" si="5"/>
        <v>1427</v>
      </c>
    </row>
    <row r="53" spans="2:20" ht="15.75" x14ac:dyDescent="0.25">
      <c r="B53" s="71">
        <v>800</v>
      </c>
      <c r="C53" s="80">
        <f t="shared" si="4"/>
        <v>270</v>
      </c>
      <c r="D53" s="73">
        <f t="shared" si="4"/>
        <v>457</v>
      </c>
      <c r="E53" s="87">
        <f t="shared" si="4"/>
        <v>687</v>
      </c>
      <c r="F53" s="80">
        <f t="shared" si="4"/>
        <v>344</v>
      </c>
      <c r="G53" s="73">
        <f t="shared" si="4"/>
        <v>584</v>
      </c>
      <c r="H53" s="81">
        <f t="shared" si="4"/>
        <v>858</v>
      </c>
      <c r="I53" s="91">
        <f t="shared" si="4"/>
        <v>417</v>
      </c>
      <c r="J53" s="73">
        <f t="shared" si="4"/>
        <v>706</v>
      </c>
      <c r="K53" s="87">
        <f t="shared" si="4"/>
        <v>1022</v>
      </c>
      <c r="L53" s="80">
        <f t="shared" si="4"/>
        <v>488</v>
      </c>
      <c r="M53" s="73">
        <f t="shared" si="5"/>
        <v>825</v>
      </c>
      <c r="N53" s="81">
        <f t="shared" si="5"/>
        <v>1179</v>
      </c>
      <c r="O53" s="91">
        <f t="shared" si="5"/>
        <v>559</v>
      </c>
      <c r="P53" s="73">
        <f t="shared" si="5"/>
        <v>939</v>
      </c>
      <c r="Q53" s="87">
        <f t="shared" si="5"/>
        <v>1333</v>
      </c>
      <c r="R53" s="80">
        <f t="shared" si="5"/>
        <v>702</v>
      </c>
      <c r="S53" s="73">
        <f t="shared" si="5"/>
        <v>1159</v>
      </c>
      <c r="T53" s="81">
        <f t="shared" si="5"/>
        <v>1631</v>
      </c>
    </row>
    <row r="54" spans="2:20" ht="15.75" x14ac:dyDescent="0.25">
      <c r="B54" s="72">
        <v>900</v>
      </c>
      <c r="C54" s="78">
        <f t="shared" si="4"/>
        <v>304</v>
      </c>
      <c r="D54" s="74">
        <f t="shared" si="4"/>
        <v>514</v>
      </c>
      <c r="E54" s="86">
        <f t="shared" si="4"/>
        <v>773</v>
      </c>
      <c r="F54" s="78">
        <f t="shared" si="4"/>
        <v>387</v>
      </c>
      <c r="G54" s="74">
        <f t="shared" si="4"/>
        <v>657</v>
      </c>
      <c r="H54" s="79">
        <f t="shared" si="4"/>
        <v>966</v>
      </c>
      <c r="I54" s="90">
        <f t="shared" si="4"/>
        <v>469</v>
      </c>
      <c r="J54" s="74">
        <f t="shared" si="4"/>
        <v>795</v>
      </c>
      <c r="K54" s="86">
        <f t="shared" si="4"/>
        <v>1149</v>
      </c>
      <c r="L54" s="78">
        <f t="shared" si="4"/>
        <v>549</v>
      </c>
      <c r="M54" s="74">
        <f t="shared" si="5"/>
        <v>928</v>
      </c>
      <c r="N54" s="79">
        <f t="shared" si="5"/>
        <v>1327</v>
      </c>
      <c r="O54" s="90">
        <f t="shared" si="5"/>
        <v>629</v>
      </c>
      <c r="P54" s="74">
        <f t="shared" si="5"/>
        <v>1057</v>
      </c>
      <c r="Q54" s="86">
        <f t="shared" si="5"/>
        <v>1499</v>
      </c>
      <c r="R54" s="78">
        <f t="shared" si="5"/>
        <v>789</v>
      </c>
      <c r="S54" s="74">
        <f t="shared" si="5"/>
        <v>1304</v>
      </c>
      <c r="T54" s="79">
        <f t="shared" si="5"/>
        <v>1835</v>
      </c>
    </row>
    <row r="55" spans="2:20" ht="15.75" x14ac:dyDescent="0.25">
      <c r="B55" s="71">
        <v>1000</v>
      </c>
      <c r="C55" s="80">
        <f t="shared" si="4"/>
        <v>338</v>
      </c>
      <c r="D55" s="73">
        <f t="shared" si="4"/>
        <v>571</v>
      </c>
      <c r="E55" s="87">
        <f t="shared" si="4"/>
        <v>859</v>
      </c>
      <c r="F55" s="80">
        <f t="shared" si="4"/>
        <v>430</v>
      </c>
      <c r="G55" s="73">
        <f t="shared" si="4"/>
        <v>730</v>
      </c>
      <c r="H55" s="81">
        <f t="shared" si="4"/>
        <v>1073</v>
      </c>
      <c r="I55" s="91">
        <f t="shared" si="4"/>
        <v>521</v>
      </c>
      <c r="J55" s="73">
        <f t="shared" si="4"/>
        <v>883</v>
      </c>
      <c r="K55" s="87">
        <f t="shared" si="4"/>
        <v>1277</v>
      </c>
      <c r="L55" s="80">
        <f t="shared" si="4"/>
        <v>610</v>
      </c>
      <c r="M55" s="73">
        <f t="shared" si="5"/>
        <v>1031</v>
      </c>
      <c r="N55" s="81">
        <f t="shared" si="5"/>
        <v>1474</v>
      </c>
      <c r="O55" s="91">
        <f t="shared" si="5"/>
        <v>699</v>
      </c>
      <c r="P55" s="73">
        <f t="shared" si="5"/>
        <v>1174</v>
      </c>
      <c r="Q55" s="87">
        <f t="shared" si="5"/>
        <v>1666</v>
      </c>
      <c r="R55" s="80">
        <f t="shared" si="5"/>
        <v>877</v>
      </c>
      <c r="S55" s="73">
        <f t="shared" si="5"/>
        <v>1449</v>
      </c>
      <c r="T55" s="81">
        <f t="shared" si="5"/>
        <v>2039</v>
      </c>
    </row>
    <row r="56" spans="2:20" ht="15.75" x14ac:dyDescent="0.25">
      <c r="B56" s="72">
        <v>1100</v>
      </c>
      <c r="C56" s="78">
        <f t="shared" si="4"/>
        <v>372</v>
      </c>
      <c r="D56" s="74">
        <f t="shared" si="4"/>
        <v>628</v>
      </c>
      <c r="E56" s="86">
        <f t="shared" si="4"/>
        <v>945</v>
      </c>
      <c r="F56" s="78">
        <f t="shared" si="4"/>
        <v>473</v>
      </c>
      <c r="G56" s="74">
        <f t="shared" si="4"/>
        <v>803</v>
      </c>
      <c r="H56" s="79">
        <f t="shared" si="4"/>
        <v>1180</v>
      </c>
      <c r="I56" s="90">
        <f t="shared" si="4"/>
        <v>573</v>
      </c>
      <c r="J56" s="74">
        <f t="shared" si="4"/>
        <v>971</v>
      </c>
      <c r="K56" s="86">
        <f t="shared" si="4"/>
        <v>1405</v>
      </c>
      <c r="L56" s="78">
        <f t="shared" si="4"/>
        <v>671</v>
      </c>
      <c r="M56" s="74">
        <f t="shared" si="5"/>
        <v>1134</v>
      </c>
      <c r="N56" s="79">
        <f t="shared" si="5"/>
        <v>1621</v>
      </c>
      <c r="O56" s="90">
        <f t="shared" si="5"/>
        <v>769</v>
      </c>
      <c r="P56" s="74">
        <f t="shared" si="5"/>
        <v>1291</v>
      </c>
      <c r="Q56" s="86">
        <f t="shared" si="5"/>
        <v>1833</v>
      </c>
      <c r="R56" s="78">
        <f t="shared" si="5"/>
        <v>965</v>
      </c>
      <c r="S56" s="74">
        <f t="shared" si="5"/>
        <v>1594</v>
      </c>
      <c r="T56" s="79">
        <f t="shared" si="5"/>
        <v>2243</v>
      </c>
    </row>
    <row r="57" spans="2:20" ht="15.75" x14ac:dyDescent="0.25">
      <c r="B57" s="71">
        <v>1200</v>
      </c>
      <c r="C57" s="80">
        <f t="shared" si="4"/>
        <v>406</v>
      </c>
      <c r="D57" s="73">
        <f t="shared" si="4"/>
        <v>685</v>
      </c>
      <c r="E57" s="87">
        <f t="shared" si="4"/>
        <v>1031</v>
      </c>
      <c r="F57" s="80">
        <f t="shared" si="4"/>
        <v>516</v>
      </c>
      <c r="G57" s="73">
        <f t="shared" si="4"/>
        <v>876</v>
      </c>
      <c r="H57" s="81">
        <f t="shared" si="4"/>
        <v>1288</v>
      </c>
      <c r="I57" s="91">
        <f t="shared" si="4"/>
        <v>625</v>
      </c>
      <c r="J57" s="73">
        <f t="shared" si="4"/>
        <v>1060</v>
      </c>
      <c r="K57" s="87">
        <f t="shared" si="4"/>
        <v>1532</v>
      </c>
      <c r="L57" s="80">
        <f t="shared" si="4"/>
        <v>732</v>
      </c>
      <c r="M57" s="73">
        <f t="shared" si="5"/>
        <v>1237</v>
      </c>
      <c r="N57" s="81">
        <f t="shared" si="5"/>
        <v>1769</v>
      </c>
      <c r="O57" s="91">
        <f t="shared" si="5"/>
        <v>839</v>
      </c>
      <c r="P57" s="73">
        <f t="shared" si="5"/>
        <v>1409</v>
      </c>
      <c r="Q57" s="87">
        <f t="shared" si="5"/>
        <v>1999</v>
      </c>
      <c r="R57" s="80">
        <f t="shared" si="5"/>
        <v>1052</v>
      </c>
      <c r="S57" s="73">
        <f t="shared" si="5"/>
        <v>1739</v>
      </c>
      <c r="T57" s="81">
        <f t="shared" si="5"/>
        <v>2447</v>
      </c>
    </row>
    <row r="58" spans="2:20" ht="15.75" x14ac:dyDescent="0.25">
      <c r="B58" s="71">
        <v>1400</v>
      </c>
      <c r="C58" s="80">
        <f t="shared" ref="C58:T58" si="6">ROUND(C$7*$B58/1000*($O$18/$N$18)^C$8,0)</f>
        <v>473</v>
      </c>
      <c r="D58" s="73">
        <f t="shared" si="6"/>
        <v>799</v>
      </c>
      <c r="E58" s="87">
        <f t="shared" si="6"/>
        <v>1203</v>
      </c>
      <c r="F58" s="80">
        <f t="shared" si="6"/>
        <v>602</v>
      </c>
      <c r="G58" s="73">
        <f t="shared" si="6"/>
        <v>1022</v>
      </c>
      <c r="H58" s="81">
        <f t="shared" si="6"/>
        <v>1502</v>
      </c>
      <c r="I58" s="91">
        <f t="shared" si="6"/>
        <v>729</v>
      </c>
      <c r="J58" s="73">
        <f t="shared" si="6"/>
        <v>1236</v>
      </c>
      <c r="K58" s="87">
        <f t="shared" si="6"/>
        <v>1788</v>
      </c>
      <c r="L58" s="80">
        <f t="shared" si="6"/>
        <v>854</v>
      </c>
      <c r="M58" s="73">
        <f t="shared" si="6"/>
        <v>1443</v>
      </c>
      <c r="N58" s="81">
        <f t="shared" si="6"/>
        <v>2064</v>
      </c>
      <c r="O58" s="91">
        <f t="shared" si="6"/>
        <v>979</v>
      </c>
      <c r="P58" s="73">
        <f t="shared" si="6"/>
        <v>1644</v>
      </c>
      <c r="Q58" s="87">
        <f t="shared" si="6"/>
        <v>2332</v>
      </c>
      <c r="R58" s="80">
        <f t="shared" si="6"/>
        <v>1228</v>
      </c>
      <c r="S58" s="73">
        <f t="shared" si="6"/>
        <v>2029</v>
      </c>
      <c r="T58" s="81">
        <f t="shared" si="6"/>
        <v>2855</v>
      </c>
    </row>
    <row r="59" spans="2:20" ht="16.5" thickBot="1" x14ac:dyDescent="0.3">
      <c r="B59" s="71">
        <v>1600</v>
      </c>
      <c r="C59" s="82">
        <f t="shared" ref="C59:T59" si="7">ROUND(C$7*$B59/1000*($O$18/$N$18)^C$8,0)</f>
        <v>541</v>
      </c>
      <c r="D59" s="83">
        <f t="shared" si="7"/>
        <v>914</v>
      </c>
      <c r="E59" s="88">
        <f t="shared" si="7"/>
        <v>1374</v>
      </c>
      <c r="F59" s="82">
        <f t="shared" si="7"/>
        <v>688</v>
      </c>
      <c r="G59" s="83">
        <f t="shared" si="7"/>
        <v>1168</v>
      </c>
      <c r="H59" s="84">
        <f t="shared" si="7"/>
        <v>1717</v>
      </c>
      <c r="I59" s="92">
        <f t="shared" si="7"/>
        <v>834</v>
      </c>
      <c r="J59" s="83">
        <f t="shared" si="7"/>
        <v>1413</v>
      </c>
      <c r="K59" s="88">
        <f t="shared" si="7"/>
        <v>2043</v>
      </c>
      <c r="L59" s="82">
        <f t="shared" si="7"/>
        <v>976</v>
      </c>
      <c r="M59" s="83">
        <f t="shared" si="7"/>
        <v>1650</v>
      </c>
      <c r="N59" s="84">
        <f t="shared" si="7"/>
        <v>2358</v>
      </c>
      <c r="O59" s="92">
        <f t="shared" si="7"/>
        <v>1118</v>
      </c>
      <c r="P59" s="83">
        <f t="shared" si="7"/>
        <v>1878</v>
      </c>
      <c r="Q59" s="88">
        <f t="shared" si="7"/>
        <v>2666</v>
      </c>
      <c r="R59" s="82">
        <f t="shared" si="7"/>
        <v>1403</v>
      </c>
      <c r="S59" s="83">
        <f t="shared" si="7"/>
        <v>2318</v>
      </c>
      <c r="T59" s="84">
        <f t="shared" si="7"/>
        <v>3262</v>
      </c>
    </row>
  </sheetData>
  <sheetProtection algorithmName="SHA-512" hashValue="lj/nP1IQ1lg+kvWjLLFGefif83hvU7QLMkAmPSIqH8zUnvPVKt0X7HeXDUEvxbxC9pyDCQKdvqyy4NRUKxxiIg==" saltValue="zPifK8jGVCT+nkJNdfJ3sw==" spinCount="100000" sheet="1" objects="1" scenarios="1"/>
  <mergeCells count="38">
    <mergeCell ref="C1:G1"/>
    <mergeCell ref="A5:B5"/>
    <mergeCell ref="A6:B6"/>
    <mergeCell ref="A7:B7"/>
    <mergeCell ref="A8:B8"/>
    <mergeCell ref="A9:B9"/>
    <mergeCell ref="A10:B10"/>
    <mergeCell ref="O5:Q5"/>
    <mergeCell ref="R5:T5"/>
    <mergeCell ref="L5:N5"/>
    <mergeCell ref="C5:E5"/>
    <mergeCell ref="F5:H5"/>
    <mergeCell ref="I5:K5"/>
    <mergeCell ref="A11:B11"/>
    <mergeCell ref="O29:Q29"/>
    <mergeCell ref="R29:T29"/>
    <mergeCell ref="F27:H27"/>
    <mergeCell ref="I27:K27"/>
    <mergeCell ref="L27:N27"/>
    <mergeCell ref="O27:Q27"/>
    <mergeCell ref="R27:T27"/>
    <mergeCell ref="C29:E29"/>
    <mergeCell ref="F29:H29"/>
    <mergeCell ref="I29:K29"/>
    <mergeCell ref="L29:N29"/>
    <mergeCell ref="C27:E27"/>
    <mergeCell ref="R46:T46"/>
    <mergeCell ref="C48:E48"/>
    <mergeCell ref="F48:H48"/>
    <mergeCell ref="I48:K48"/>
    <mergeCell ref="L48:N48"/>
    <mergeCell ref="O48:Q48"/>
    <mergeCell ref="R48:T48"/>
    <mergeCell ref="C46:E46"/>
    <mergeCell ref="F46:H46"/>
    <mergeCell ref="I46:K46"/>
    <mergeCell ref="L46:N46"/>
    <mergeCell ref="O46:Q4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16A48BA-0B55-45F8-BE80-6CFE670145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9CF5BE-309E-4457-9DBE-4771DD637E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A68839-79BC-4123-8066-2A7E22FF0934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Hygiene 4</vt:lpstr>
      <vt:lpstr>'Hygiene 4'!Udskriftsområde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2013-09-12T12:50:12Z</dcterms:created>
  <dcterms:modified xsi:type="dcterms:W3CDTF">2026-02-03T13:52:06Z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