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BD6CC55C-400B-4693-A615-95F5BD77D13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ygiene Planar 4" sheetId="1" r:id="rId1"/>
  </sheets>
  <definedNames>
    <definedName name="_xlnm.Print_Area" localSheetId="0">'Hygiene Planar 4'!$A$1:$N$47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9" i="1" l="1"/>
  <c r="C19" i="1"/>
  <c r="L18" i="1" l="1"/>
  <c r="K18" i="1"/>
  <c r="J55" i="1" l="1"/>
  <c r="L53" i="1"/>
  <c r="D50" i="1"/>
  <c r="F48" i="1"/>
  <c r="G46" i="1"/>
  <c r="L51" i="1"/>
  <c r="K47" i="1"/>
  <c r="D53" i="1"/>
  <c r="C53" i="1"/>
  <c r="E49" i="1"/>
  <c r="G54" i="1"/>
  <c r="I55" i="1"/>
  <c r="K53" i="1"/>
  <c r="C50" i="1"/>
  <c r="E48" i="1"/>
  <c r="F46" i="1"/>
  <c r="H55" i="1"/>
  <c r="J53" i="1"/>
  <c r="D48" i="1"/>
  <c r="E46" i="1"/>
  <c r="C55" i="1"/>
  <c r="E47" i="1"/>
  <c r="H54" i="1"/>
  <c r="D47" i="1"/>
  <c r="D52" i="1"/>
  <c r="I46" i="1"/>
  <c r="L52" i="1"/>
  <c r="G56" i="1"/>
  <c r="J52" i="1"/>
  <c r="D56" i="1"/>
  <c r="G52" i="1"/>
  <c r="H50" i="1"/>
  <c r="H48" i="1"/>
  <c r="C52" i="1"/>
  <c r="G55" i="1"/>
  <c r="I53" i="1"/>
  <c r="K51" i="1"/>
  <c r="C48" i="1"/>
  <c r="D46" i="1"/>
  <c r="J49" i="1"/>
  <c r="G51" i="1"/>
  <c r="H49" i="1"/>
  <c r="K56" i="1"/>
  <c r="I47" i="1"/>
  <c r="J56" i="1"/>
  <c r="F49" i="1"/>
  <c r="H56" i="1"/>
  <c r="D49" i="1"/>
  <c r="C49" i="1"/>
  <c r="C47" i="1"/>
  <c r="L46" i="1"/>
  <c r="J48" i="1"/>
  <c r="I48" i="1"/>
  <c r="K55" i="1"/>
  <c r="F55" i="1"/>
  <c r="H53" i="1"/>
  <c r="J51" i="1"/>
  <c r="L49" i="1"/>
  <c r="C46" i="1"/>
  <c r="H51" i="1"/>
  <c r="I49" i="1"/>
  <c r="L56" i="1"/>
  <c r="J47" i="1"/>
  <c r="E51" i="1"/>
  <c r="D51" i="1"/>
  <c r="K54" i="1"/>
  <c r="F47" i="1"/>
  <c r="K52" i="1"/>
  <c r="K50" i="1"/>
  <c r="H52" i="1"/>
  <c r="E54" i="1"/>
  <c r="C54" i="1"/>
  <c r="E50" i="1"/>
  <c r="E55" i="1"/>
  <c r="G53" i="1"/>
  <c r="I51" i="1"/>
  <c r="K49" i="1"/>
  <c r="D55" i="1"/>
  <c r="L47" i="1"/>
  <c r="F51" i="1"/>
  <c r="H47" i="1"/>
  <c r="C51" i="1"/>
  <c r="I54" i="1"/>
  <c r="F56" i="1"/>
  <c r="I52" i="1"/>
  <c r="J50" i="1"/>
  <c r="C56" i="1"/>
  <c r="K46" i="1"/>
  <c r="E52" i="1"/>
  <c r="H46" i="1"/>
  <c r="F53" i="1"/>
  <c r="E53" i="1"/>
  <c r="G49" i="1"/>
  <c r="L54" i="1"/>
  <c r="I56" i="1"/>
  <c r="G47" i="1"/>
  <c r="J54" i="1"/>
  <c r="L50" i="1"/>
  <c r="E56" i="1"/>
  <c r="L48" i="1"/>
  <c r="I50" i="1"/>
  <c r="F52" i="1"/>
  <c r="G50" i="1"/>
  <c r="F50" i="1"/>
  <c r="F54" i="1"/>
  <c r="K48" i="1"/>
  <c r="D54" i="1"/>
  <c r="J46" i="1"/>
  <c r="L55" i="1"/>
  <c r="G48" i="1"/>
  <c r="C18" i="1" l="1"/>
  <c r="E40" i="1" l="1"/>
  <c r="I39" i="1"/>
  <c r="E38" i="1"/>
  <c r="I37" i="1"/>
  <c r="E36" i="1"/>
  <c r="I35" i="1"/>
  <c r="E34" i="1"/>
  <c r="I33" i="1"/>
  <c r="E32" i="1"/>
  <c r="I31" i="1"/>
  <c r="L30" i="1"/>
  <c r="D30" i="1"/>
  <c r="L40" i="1"/>
  <c r="D40" i="1"/>
  <c r="H39" i="1"/>
  <c r="L38" i="1"/>
  <c r="D38" i="1"/>
  <c r="H37" i="1"/>
  <c r="L36" i="1"/>
  <c r="D36" i="1"/>
  <c r="H35" i="1"/>
  <c r="L34" i="1"/>
  <c r="D34" i="1"/>
  <c r="H33" i="1"/>
  <c r="L32" i="1"/>
  <c r="D32" i="1"/>
  <c r="H31" i="1"/>
  <c r="K30" i="1"/>
  <c r="C30" i="1"/>
  <c r="K40" i="1"/>
  <c r="C40" i="1"/>
  <c r="G39" i="1"/>
  <c r="K38" i="1"/>
  <c r="C38" i="1"/>
  <c r="G37" i="1"/>
  <c r="K36" i="1"/>
  <c r="C36" i="1"/>
  <c r="G35" i="1"/>
  <c r="K34" i="1"/>
  <c r="C34" i="1"/>
  <c r="G33" i="1"/>
  <c r="K32" i="1"/>
  <c r="C32" i="1"/>
  <c r="G31" i="1"/>
  <c r="J30" i="1"/>
  <c r="J35" i="1"/>
  <c r="F34" i="1"/>
  <c r="J31" i="1"/>
  <c r="E30" i="1"/>
  <c r="J40" i="1"/>
  <c r="F39" i="1"/>
  <c r="J38" i="1"/>
  <c r="F37" i="1"/>
  <c r="J36" i="1"/>
  <c r="F35" i="1"/>
  <c r="J34" i="1"/>
  <c r="F33" i="1"/>
  <c r="J32" i="1"/>
  <c r="F31" i="1"/>
  <c r="I30" i="1"/>
  <c r="H40" i="1"/>
  <c r="D39" i="1"/>
  <c r="L37" i="1"/>
  <c r="H36" i="1"/>
  <c r="D35" i="1"/>
  <c r="L33" i="1"/>
  <c r="H32" i="1"/>
  <c r="D31" i="1"/>
  <c r="G30" i="1"/>
  <c r="G40" i="1"/>
  <c r="K39" i="1"/>
  <c r="C39" i="1"/>
  <c r="G38" i="1"/>
  <c r="K37" i="1"/>
  <c r="C37" i="1"/>
  <c r="G36" i="1"/>
  <c r="K35" i="1"/>
  <c r="C35" i="1"/>
  <c r="G34" i="1"/>
  <c r="K33" i="1"/>
  <c r="C33" i="1"/>
  <c r="G32" i="1"/>
  <c r="K31" i="1"/>
  <c r="C31" i="1"/>
  <c r="F30" i="1"/>
  <c r="F40" i="1"/>
  <c r="J39" i="1"/>
  <c r="F38" i="1"/>
  <c r="J37" i="1"/>
  <c r="F36" i="1"/>
  <c r="J33" i="1"/>
  <c r="F32" i="1"/>
  <c r="I40" i="1"/>
  <c r="E39" i="1"/>
  <c r="I38" i="1"/>
  <c r="E37" i="1"/>
  <c r="I36" i="1"/>
  <c r="E35" i="1"/>
  <c r="I34" i="1"/>
  <c r="E33" i="1"/>
  <c r="I32" i="1"/>
  <c r="E31" i="1"/>
  <c r="H30" i="1"/>
  <c r="L39" i="1"/>
  <c r="H38" i="1"/>
  <c r="D37" i="1"/>
  <c r="L35" i="1"/>
  <c r="H34" i="1"/>
  <c r="D33" i="1"/>
  <c r="L31" i="1"/>
</calcChain>
</file>

<file path=xl/sharedStrings.xml><?xml version="1.0" encoding="utf-8"?>
<sst xmlns="http://schemas.openxmlformats.org/spreadsheetml/2006/main" count="55" uniqueCount="33">
  <si>
    <t>EN 442 Certification Data</t>
  </si>
  <si>
    <t>400 mm</t>
  </si>
  <si>
    <t>500 mm</t>
  </si>
  <si>
    <t>600 mm</t>
  </si>
  <si>
    <t>700 mm</t>
  </si>
  <si>
    <t>900 mm</t>
  </si>
  <si>
    <t>Type</t>
  </si>
  <si>
    <t>Delta T</t>
  </si>
  <si>
    <t>W/m (75/65/20°C)</t>
  </si>
  <si>
    <t>Højde</t>
  </si>
  <si>
    <t>n-Eksponent</t>
  </si>
  <si>
    <t>Overflade (m²/m)</t>
  </si>
  <si>
    <t>Vægt (kg/m)</t>
  </si>
  <si>
    <t>Vandindhold (l/m)</t>
  </si>
  <si>
    <t>Fremløbstemperatur (°C)</t>
  </si>
  <si>
    <t>Returtemperatur (°C)</t>
  </si>
  <si>
    <t>Rumtemperatur (°C)</t>
  </si>
  <si>
    <t>Andet temperatursæt?</t>
  </si>
  <si>
    <t>Ændre fremløbstemperatur</t>
  </si>
  <si>
    <t>Ændre returtemperatur</t>
  </si>
  <si>
    <t>Ændre rumtemperatur</t>
  </si>
  <si>
    <t>Temperatursæt</t>
  </si>
  <si>
    <t>&gt;&gt;&gt;</t>
  </si>
  <si>
    <t>Ydelses tabel, Logaritmisk</t>
  </si>
  <si>
    <t>Logaritmisk ydelse</t>
  </si>
  <si>
    <t>Aritmetisk ydelse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</si>
  <si>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</si>
  <si>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</si>
  <si>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</si>
  <si>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</si>
  <si>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</si>
  <si>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Hygiene Planar 4</t>
  </si>
  <si>
    <t>Ydelses tabel, Aritmetisk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</si>
</sst>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</fills>
  <borders count="35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medium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thin">
        <color rgb="FF31869B"/>
      </bottom>
      <diagonal/>
    </border>
    <border>
      <left/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/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rgb="FF31869B"/>
      </bottom>
      <diagonal/>
    </border>
    <border>
      <left/>
      <right/>
      <top style="thin">
        <color theme="8" tint="-0.24994659260841701"/>
      </top>
      <bottom style="medium">
        <color rgb="FF31869B"/>
      </bottom>
      <diagonal/>
    </border>
    <border>
      <left style="thin">
        <color theme="8" tint="-0.24994659260841701"/>
      </left>
      <right style="thin">
        <color rgb="FF31869B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rgb="FF31869B"/>
      </left>
      <right/>
      <top/>
      <bottom/>
      <diagonal/>
    </border>
    <border>
      <left/>
      <right style="thin">
        <color rgb="FF31869B"/>
      </right>
      <top style="thin">
        <color theme="8" tint="-0.24994659260841701"/>
      </top>
      <bottom style="medium">
        <color rgb="FF31869B"/>
      </bottom>
      <diagonal/>
    </border>
    <border>
      <left style="thin">
        <color theme="8" tint="-0.24994659260841701"/>
      </left>
      <right style="thin">
        <color rgb="FF31869B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rgb="FF31869B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rgb="FF31869B"/>
      </right>
      <top style="thin">
        <color theme="8" tint="-0.24994659260841701"/>
      </top>
      <bottom/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/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medium">
        <color rgb="FF31869B"/>
      </bottom>
      <diagonal/>
    </border>
  </borders>
  <cellStyleXfs count="7">
    <xf numFmtId="0" fontId="0" fillId="0" borderId="0"/>
    <xf numFmtId="0" fontId="3" fillId="0" borderId="0"/>
    <xf numFmtId="0" fontId="13" fillId="0" borderId="0"/>
    <xf numFmtId="0" fontId="1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</cellStyleXfs>
  <cellXfs count="92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7" fillId="0" borderId="0" xfId="1" applyNumberFormat="1" applyFont="1" applyProtection="1">
      <protection hidden="1"/>
    </xf>
    <xf numFmtId="164" fontId="6" fillId="2" borderId="0" xfId="1" applyNumberFormat="1" applyFont="1" applyFill="1" applyProtection="1">
      <protection hidden="1"/>
    </xf>
    <xf numFmtId="164" fontId="8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11" fillId="3" borderId="4" xfId="1" applyNumberFormat="1" applyFont="1" applyFill="1" applyBorder="1" applyAlignment="1" applyProtection="1">
      <alignment horizontal="center"/>
      <protection hidden="1"/>
    </xf>
    <xf numFmtId="165" fontId="6" fillId="0" borderId="10" xfId="1" applyNumberFormat="1" applyFont="1" applyBorder="1" applyProtection="1">
      <protection hidden="1"/>
    </xf>
    <xf numFmtId="165" fontId="6" fillId="0" borderId="9" xfId="1" applyNumberFormat="1" applyFont="1" applyBorder="1" applyProtection="1">
      <protection hidden="1"/>
    </xf>
    <xf numFmtId="166" fontId="6" fillId="3" borderId="12" xfId="1" applyNumberFormat="1" applyFont="1" applyFill="1" applyBorder="1" applyProtection="1">
      <protection hidden="1"/>
    </xf>
    <xf numFmtId="166" fontId="6" fillId="3" borderId="11" xfId="1" applyNumberFormat="1" applyFont="1" applyFill="1" applyBorder="1" applyProtection="1">
      <protection hidden="1"/>
    </xf>
    <xf numFmtId="167" fontId="6" fillId="0" borderId="12" xfId="1" applyNumberFormat="1" applyFont="1" applyBorder="1" applyProtection="1">
      <protection hidden="1"/>
    </xf>
    <xf numFmtId="167" fontId="6" fillId="0" borderId="11" xfId="1" applyNumberFormat="1" applyFont="1" applyBorder="1" applyProtection="1">
      <protection hidden="1"/>
    </xf>
    <xf numFmtId="167" fontId="6" fillId="3" borderId="12" xfId="1" applyNumberFormat="1" applyFont="1" applyFill="1" applyBorder="1" applyProtection="1">
      <protection hidden="1"/>
    </xf>
    <xf numFmtId="167" fontId="6" fillId="3" borderId="11" xfId="1" applyNumberFormat="1" applyFont="1" applyFill="1" applyBorder="1" applyProtection="1">
      <protection hidden="1"/>
    </xf>
    <xf numFmtId="167" fontId="6" fillId="0" borderId="14" xfId="1" applyNumberFormat="1" applyFont="1" applyBorder="1" applyProtection="1">
      <protection hidden="1"/>
    </xf>
    <xf numFmtId="167" fontId="6" fillId="0" borderId="13" xfId="1" applyNumberFormat="1" applyFont="1" applyBorder="1" applyProtection="1">
      <protection hidden="1"/>
    </xf>
    <xf numFmtId="164" fontId="8" fillId="2" borderId="0" xfId="1" applyNumberFormat="1" applyFont="1" applyFill="1" applyAlignment="1" applyProtection="1">
      <alignment vertical="center"/>
      <protection hidden="1"/>
    </xf>
    <xf numFmtId="164" fontId="12" fillId="2" borderId="0" xfId="1" applyNumberFormat="1" applyFont="1" applyFill="1" applyProtection="1">
      <protection hidden="1"/>
    </xf>
    <xf numFmtId="0" fontId="14" fillId="2" borderId="0" xfId="2" applyFont="1" applyFill="1" applyAlignment="1" applyProtection="1">
      <alignment horizontal="center" vertical="center"/>
      <protection hidden="1"/>
    </xf>
    <xf numFmtId="164" fontId="15" fillId="0" borderId="0" xfId="0" applyNumberFormat="1" applyFont="1" applyProtection="1">
      <protection hidden="1"/>
    </xf>
    <xf numFmtId="164" fontId="9" fillId="0" borderId="1" xfId="1" applyNumberFormat="1" applyFont="1" applyBorder="1" applyAlignment="1" applyProtection="1">
      <alignment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Protection="1">
      <protection hidden="1"/>
    </xf>
    <xf numFmtId="164" fontId="15" fillId="0" borderId="0" xfId="4" applyNumberFormat="1" applyFont="1" applyAlignment="1" applyProtection="1">
      <alignment horizontal="center"/>
      <protection hidden="1"/>
    </xf>
    <xf numFmtId="0" fontId="19" fillId="0" borderId="0" xfId="0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10" fillId="0" borderId="1" xfId="1" applyNumberFormat="1" applyFont="1" applyBorder="1" applyAlignment="1" applyProtection="1">
      <alignment horizontal="center" vertical="center"/>
      <protection hidden="1"/>
    </xf>
    <xf numFmtId="165" fontId="16" fillId="3" borderId="15" xfId="1" applyNumberFormat="1" applyFont="1" applyFill="1" applyBorder="1" applyAlignment="1" applyProtection="1">
      <alignment horizontal="right" vertical="center"/>
      <protection hidden="1"/>
    </xf>
    <xf numFmtId="165" fontId="16" fillId="0" borderId="15" xfId="1" applyNumberFormat="1" applyFont="1" applyBorder="1" applyAlignment="1" applyProtection="1">
      <alignment horizontal="right" vertical="center"/>
      <protection hidden="1"/>
    </xf>
    <xf numFmtId="165" fontId="16" fillId="3" borderId="16" xfId="1" applyNumberFormat="1" applyFont="1" applyFill="1" applyBorder="1" applyAlignment="1" applyProtection="1">
      <alignment horizontal="right" vertical="center"/>
      <protection hidden="1"/>
    </xf>
    <xf numFmtId="165" fontId="16" fillId="3" borderId="17" xfId="1" applyNumberFormat="1" applyFont="1" applyFill="1" applyBorder="1" applyAlignment="1" applyProtection="1">
      <alignment horizontal="right" vertical="center"/>
      <protection hidden="1"/>
    </xf>
    <xf numFmtId="165" fontId="16" fillId="3" borderId="18" xfId="1" applyNumberFormat="1" applyFont="1" applyFill="1" applyBorder="1" applyAlignment="1" applyProtection="1">
      <alignment horizontal="right" vertical="center"/>
      <protection hidden="1"/>
    </xf>
    <xf numFmtId="165" fontId="16" fillId="0" borderId="19" xfId="1" applyNumberFormat="1" applyFont="1" applyBorder="1" applyAlignment="1" applyProtection="1">
      <alignment horizontal="right" vertical="center"/>
      <protection hidden="1"/>
    </xf>
    <xf numFmtId="165" fontId="16" fillId="0" borderId="20" xfId="1" applyNumberFormat="1" applyFont="1" applyBorder="1" applyAlignment="1" applyProtection="1">
      <alignment horizontal="right" vertical="center"/>
      <protection hidden="1"/>
    </xf>
    <xf numFmtId="165" fontId="16" fillId="3" borderId="19" xfId="1" applyNumberFormat="1" applyFont="1" applyFill="1" applyBorder="1" applyAlignment="1" applyProtection="1">
      <alignment horizontal="right" vertical="center"/>
      <protection hidden="1"/>
    </xf>
    <xf numFmtId="165" fontId="16" fillId="3" borderId="20" xfId="1" applyNumberFormat="1" applyFont="1" applyFill="1" applyBorder="1" applyAlignment="1" applyProtection="1">
      <alignment horizontal="right" vertical="center"/>
      <protection hidden="1"/>
    </xf>
    <xf numFmtId="165" fontId="16" fillId="3" borderId="21" xfId="1" applyNumberFormat="1" applyFont="1" applyFill="1" applyBorder="1" applyAlignment="1" applyProtection="1">
      <alignment horizontal="right" vertical="center"/>
      <protection hidden="1"/>
    </xf>
    <xf numFmtId="165" fontId="16" fillId="0" borderId="22" xfId="1" applyNumberFormat="1" applyFont="1" applyBorder="1" applyAlignment="1" applyProtection="1">
      <alignment horizontal="right" vertical="center"/>
      <protection hidden="1"/>
    </xf>
    <xf numFmtId="165" fontId="16" fillId="3" borderId="22" xfId="1" applyNumberFormat="1" applyFont="1" applyFill="1" applyBorder="1" applyAlignment="1" applyProtection="1">
      <alignment horizontal="right" vertical="center"/>
      <protection hidden="1"/>
    </xf>
    <xf numFmtId="0" fontId="18" fillId="0" borderId="0" xfId="0" applyFont="1" applyAlignment="1" applyProtection="1">
      <alignment vertical="center"/>
      <protection hidden="1"/>
    </xf>
    <xf numFmtId="164" fontId="20" fillId="0" borderId="0" xfId="0" applyNumberFormat="1" applyFont="1" applyProtection="1">
      <protection locked="0"/>
    </xf>
    <xf numFmtId="0" fontId="14" fillId="2" borderId="0" xfId="2" applyFont="1" applyFill="1" applyProtection="1">
      <protection locked="0"/>
    </xf>
    <xf numFmtId="164" fontId="6" fillId="3" borderId="0" xfId="1" applyNumberFormat="1" applyFont="1" applyFill="1" applyAlignment="1">
      <alignment vertical="center"/>
    </xf>
    <xf numFmtId="9" fontId="10" fillId="3" borderId="0" xfId="6" applyFont="1" applyFill="1" applyAlignment="1" applyProtection="1"/>
    <xf numFmtId="2" fontId="10" fillId="0" borderId="0" xfId="2" applyNumberFormat="1" applyFont="1" applyAlignment="1">
      <alignment horizontal="center" vertical="center"/>
    </xf>
    <xf numFmtId="0" fontId="2" fillId="2" borderId="0" xfId="0" applyFont="1" applyFill="1"/>
    <xf numFmtId="2" fontId="10" fillId="2" borderId="0" xfId="2" applyNumberFormat="1" applyFont="1" applyFill="1" applyAlignment="1">
      <alignment vertical="center"/>
    </xf>
    <xf numFmtId="164" fontId="6" fillId="2" borderId="0" xfId="1" applyNumberFormat="1" applyFont="1" applyFill="1"/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17" fillId="4" borderId="0" xfId="0" applyNumberFormat="1" applyFont="1" applyFill="1"/>
    <xf numFmtId="9" fontId="10" fillId="4" borderId="0" xfId="6" applyFont="1" applyFill="1" applyProtection="1"/>
    <xf numFmtId="2" fontId="10" fillId="3" borderId="0" xfId="2" applyNumberFormat="1" applyFont="1" applyFill="1"/>
    <xf numFmtId="2" fontId="10" fillId="4" borderId="0" xfId="0" applyNumberFormat="1" applyFont="1" applyFill="1"/>
    <xf numFmtId="2" fontId="20" fillId="4" borderId="0" xfId="0" applyNumberFormat="1" applyFont="1" applyFill="1"/>
    <xf numFmtId="164" fontId="9" fillId="3" borderId="4" xfId="1" applyNumberFormat="1" applyFont="1" applyFill="1" applyBorder="1" applyAlignment="1" applyProtection="1">
      <alignment horizontal="center"/>
      <protection hidden="1"/>
    </xf>
    <xf numFmtId="164" fontId="9" fillId="3" borderId="25" xfId="1" applyNumberFormat="1" applyFont="1" applyFill="1" applyBorder="1" applyAlignment="1" applyProtection="1">
      <alignment horizontal="center"/>
      <protection hidden="1"/>
    </xf>
    <xf numFmtId="0" fontId="0" fillId="0" borderId="26" xfId="0" applyBorder="1" applyProtection="1">
      <protection hidden="1"/>
    </xf>
    <xf numFmtId="164" fontId="11" fillId="3" borderId="28" xfId="1" applyNumberFormat="1" applyFont="1" applyFill="1" applyBorder="1" applyAlignment="1" applyProtection="1">
      <alignment horizontal="center"/>
      <protection hidden="1"/>
    </xf>
    <xf numFmtId="0" fontId="21" fillId="0" borderId="0" xfId="0" applyFont="1" applyAlignment="1">
      <alignment vertical="center"/>
    </xf>
    <xf numFmtId="164" fontId="22" fillId="2" borderId="0" xfId="1" applyNumberFormat="1" applyFont="1" applyFill="1" applyProtection="1">
      <protection hidden="1"/>
    </xf>
    <xf numFmtId="0" fontId="23" fillId="0" borderId="0" xfId="0" applyFont="1" applyProtection="1">
      <protection hidden="1"/>
    </xf>
    <xf numFmtId="49" fontId="5" fillId="2" borderId="0" xfId="1" applyNumberFormat="1" applyFont="1" applyFill="1" applyAlignment="1" applyProtection="1">
      <alignment horizontal="left" vertical="top"/>
      <protection hidden="1"/>
    </xf>
    <xf numFmtId="164" fontId="9" fillId="0" borderId="1" xfId="1" applyNumberFormat="1" applyFont="1" applyBorder="1" applyAlignment="1" applyProtection="1">
      <alignment horizontal="center"/>
      <protection hidden="1"/>
    </xf>
    <xf numFmtId="164" fontId="9" fillId="0" borderId="2" xfId="1" applyNumberFormat="1" applyFont="1" applyBorder="1" applyAlignment="1" applyProtection="1">
      <alignment horizontal="center"/>
      <protection hidden="1"/>
    </xf>
    <xf numFmtId="0" fontId="10" fillId="3" borderId="1" xfId="4" applyFont="1" applyFill="1" applyBorder="1" applyAlignment="1" applyProtection="1">
      <alignment horizontal="center"/>
      <protection hidden="1"/>
    </xf>
    <xf numFmtId="0" fontId="10" fillId="3" borderId="2" xfId="4" applyFont="1" applyFill="1" applyBorder="1" applyAlignment="1" applyProtection="1">
      <alignment horizontal="center"/>
      <protection hidden="1"/>
    </xf>
    <xf numFmtId="164" fontId="9" fillId="0" borderId="3" xfId="1" applyNumberFormat="1" applyFont="1" applyBorder="1" applyAlignment="1" applyProtection="1">
      <alignment horizontal="center"/>
      <protection hidden="1"/>
    </xf>
    <xf numFmtId="164" fontId="9" fillId="3" borderId="1" xfId="1" applyNumberFormat="1" applyFont="1" applyFill="1" applyBorder="1" applyAlignment="1" applyProtection="1">
      <alignment horizontal="center"/>
      <protection hidden="1"/>
    </xf>
    <xf numFmtId="164" fontId="9" fillId="3" borderId="3" xfId="1" applyNumberFormat="1" applyFont="1" applyFill="1" applyBorder="1" applyAlignment="1" applyProtection="1">
      <alignment horizontal="center"/>
      <protection hidden="1"/>
    </xf>
    <xf numFmtId="164" fontId="9" fillId="0" borderId="29" xfId="1" applyNumberFormat="1" applyFont="1" applyBorder="1" applyAlignment="1" applyProtection="1">
      <alignment horizontal="center"/>
      <protection hidden="1"/>
    </xf>
    <xf numFmtId="164" fontId="6" fillId="0" borderId="5" xfId="1" applyNumberFormat="1" applyFont="1" applyBorder="1" applyAlignment="1" applyProtection="1">
      <alignment horizontal="center" vertical="center"/>
      <protection hidden="1"/>
    </xf>
    <xf numFmtId="164" fontId="6" fillId="0" borderId="6" xfId="1" applyNumberFormat="1" applyFont="1" applyBorder="1" applyAlignment="1" applyProtection="1">
      <alignment horizontal="center" vertical="center"/>
      <protection hidden="1"/>
    </xf>
    <xf numFmtId="164" fontId="6" fillId="0" borderId="30" xfId="1" applyNumberFormat="1" applyFont="1" applyBorder="1" applyAlignment="1" applyProtection="1">
      <alignment horizontal="center" vertical="center"/>
      <protection hidden="1"/>
    </xf>
    <xf numFmtId="164" fontId="6" fillId="0" borderId="7" xfId="1" applyNumberFormat="1" applyFont="1" applyBorder="1" applyAlignment="1" applyProtection="1">
      <alignment horizontal="center" vertical="center"/>
      <protection hidden="1"/>
    </xf>
    <xf numFmtId="164" fontId="6" fillId="0" borderId="8" xfId="1" applyNumberFormat="1" applyFont="1" applyBorder="1" applyAlignment="1" applyProtection="1">
      <alignment horizontal="center" vertical="center"/>
      <protection hidden="1"/>
    </xf>
    <xf numFmtId="164" fontId="6" fillId="0" borderId="23" xfId="1" applyNumberFormat="1" applyFont="1" applyBorder="1" applyAlignment="1" applyProtection="1">
      <alignment horizontal="center" vertical="center"/>
      <protection hidden="1"/>
    </xf>
    <xf numFmtId="164" fontId="6" fillId="0" borderId="27" xfId="1" applyNumberFormat="1" applyFont="1" applyBorder="1" applyAlignment="1" applyProtection="1">
      <alignment horizontal="center" vertical="center"/>
      <protection hidden="1"/>
    </xf>
    <xf numFmtId="164" fontId="6" fillId="0" borderId="24" xfId="1" applyNumberFormat="1" applyFont="1" applyBorder="1" applyAlignment="1" applyProtection="1">
      <alignment horizontal="center" vertical="center"/>
      <protection hidden="1"/>
    </xf>
    <xf numFmtId="165" fontId="16" fillId="3" borderId="31" xfId="1" applyNumberFormat="1" applyFont="1" applyFill="1" applyBorder="1" applyAlignment="1" applyProtection="1">
      <alignment horizontal="right" vertical="center"/>
      <protection hidden="1"/>
    </xf>
    <xf numFmtId="165" fontId="16" fillId="3" borderId="32" xfId="1" applyNumberFormat="1" applyFont="1" applyFill="1" applyBorder="1" applyAlignment="1" applyProtection="1">
      <alignment horizontal="right" vertical="center"/>
      <protection hidden="1"/>
    </xf>
    <xf numFmtId="165" fontId="16" fillId="3" borderId="33" xfId="1" applyNumberFormat="1" applyFont="1" applyFill="1" applyBorder="1" applyAlignment="1" applyProtection="1">
      <alignment horizontal="right" vertical="center"/>
      <protection hidden="1"/>
    </xf>
    <xf numFmtId="165" fontId="16" fillId="3" borderId="34" xfId="1" applyNumberFormat="1" applyFont="1" applyFill="1" applyBorder="1" applyAlignment="1" applyProtection="1">
      <alignment horizontal="right"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31869B"/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56"/>
  <sheetViews>
    <sheetView showGridLines="0" tabSelected="1" topLeftCell="A8" zoomScale="85" zoomScaleNormal="85" workbookViewId="0">
      <selection activeCell="Q10" sqref="Q10"/>
    </sheetView>
  </sheetViews>
  <sheetFormatPr defaultRowHeight="15" x14ac:dyDescent="0.25"/>
  <cols>
    <col min="1" max="1" width="12.140625" style="3" customWidth="1"/>
    <col min="2" max="2" width="12.5703125" style="3" customWidth="1"/>
    <col min="3" max="4" width="9.140625" style="3" customWidth="1"/>
    <col min="5" max="5" width="9.140625" style="3"/>
    <col min="6" max="6" width="8.42578125" style="3" bestFit="1" customWidth="1"/>
    <col min="7" max="7" width="10" style="3" customWidth="1"/>
    <col min="8" max="9" width="9.140625" style="3"/>
    <col min="10" max="10" width="11.7109375" style="3" customWidth="1"/>
    <col min="11" max="16384" width="9.140625" style="3"/>
  </cols>
  <sheetData>
    <row r="1" spans="1:34" ht="30.75" customHeight="1" x14ac:dyDescent="0.5">
      <c r="A1" s="1"/>
      <c r="B1" s="2"/>
      <c r="C1" s="71" t="s">
        <v>31</v>
      </c>
      <c r="D1" s="71"/>
      <c r="E1" s="71"/>
      <c r="F1" s="71"/>
    </row>
    <row r="2" spans="1:34" ht="15.75" customHeight="1" x14ac:dyDescent="0.25">
      <c r="A2" s="4"/>
      <c r="B2" s="5"/>
      <c r="C2" s="5"/>
      <c r="D2" s="5"/>
      <c r="E2" s="6"/>
      <c r="F2" s="6"/>
      <c r="G2" s="6"/>
      <c r="H2" s="6"/>
      <c r="I2" s="6"/>
      <c r="J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4" ht="15.75" customHeight="1" x14ac:dyDescent="0.25">
      <c r="B3" s="7"/>
      <c r="C3" s="7"/>
      <c r="D3" s="7"/>
    </row>
    <row r="4" spans="1:34" ht="21" x14ac:dyDescent="0.35">
      <c r="A4" s="8" t="s">
        <v>0</v>
      </c>
      <c r="B4" s="9"/>
      <c r="C4" s="9"/>
      <c r="D4" s="9"/>
    </row>
    <row r="5" spans="1:34" ht="15.75" x14ac:dyDescent="0.25">
      <c r="A5" s="72" t="s">
        <v>9</v>
      </c>
      <c r="B5" s="73"/>
      <c r="C5" s="72" t="s">
        <v>1</v>
      </c>
      <c r="D5" s="76"/>
      <c r="E5" s="72" t="s">
        <v>2</v>
      </c>
      <c r="F5" s="76"/>
      <c r="G5" s="72" t="s">
        <v>3</v>
      </c>
      <c r="H5" s="76"/>
      <c r="I5" s="72" t="s">
        <v>4</v>
      </c>
      <c r="J5" s="76"/>
      <c r="K5" s="72" t="s">
        <v>5</v>
      </c>
      <c r="L5" s="76"/>
      <c r="M5" s="66"/>
    </row>
    <row r="6" spans="1:34" ht="16.5" thickBot="1" x14ac:dyDescent="0.3">
      <c r="A6" s="74" t="s">
        <v>6</v>
      </c>
      <c r="B6" s="75"/>
      <c r="C6" s="64">
        <v>20</v>
      </c>
      <c r="D6" s="64">
        <v>30</v>
      </c>
      <c r="E6" s="64">
        <v>20</v>
      </c>
      <c r="F6" s="64">
        <v>30</v>
      </c>
      <c r="G6" s="64">
        <v>20</v>
      </c>
      <c r="H6" s="64">
        <v>30</v>
      </c>
      <c r="I6" s="64">
        <v>20</v>
      </c>
      <c r="J6" s="64">
        <v>30</v>
      </c>
      <c r="K6" s="64">
        <v>20</v>
      </c>
      <c r="L6" s="65">
        <v>30</v>
      </c>
    </row>
    <row r="7" spans="1:34" ht="15.75" x14ac:dyDescent="0.25">
      <c r="A7" s="72" t="s">
        <v>8</v>
      </c>
      <c r="B7" s="76"/>
      <c r="C7" s="12">
        <v>680</v>
      </c>
      <c r="D7" s="11">
        <v>983</v>
      </c>
      <c r="E7" s="12">
        <v>820</v>
      </c>
      <c r="F7" s="11">
        <v>1168</v>
      </c>
      <c r="G7" s="12">
        <v>952</v>
      </c>
      <c r="H7" s="11">
        <v>1357</v>
      </c>
      <c r="I7" s="12">
        <v>1077</v>
      </c>
      <c r="J7" s="11">
        <v>1550</v>
      </c>
      <c r="K7" s="12">
        <v>1308</v>
      </c>
      <c r="L7" s="11">
        <v>1959</v>
      </c>
    </row>
    <row r="8" spans="1:34" ht="15.75" x14ac:dyDescent="0.25">
      <c r="A8" s="77" t="s">
        <v>10</v>
      </c>
      <c r="B8" s="78"/>
      <c r="C8" s="14">
        <v>1.3021</v>
      </c>
      <c r="D8" s="13">
        <v>1.3009999999999999</v>
      </c>
      <c r="E8" s="14">
        <v>1.3052999999999999</v>
      </c>
      <c r="F8" s="13">
        <v>1.284</v>
      </c>
      <c r="G8" s="14">
        <v>1.3086</v>
      </c>
      <c r="H8" s="13">
        <v>1.2670999999999999</v>
      </c>
      <c r="I8" s="14">
        <v>1.3156000000000001</v>
      </c>
      <c r="J8" s="13">
        <v>1.2884</v>
      </c>
      <c r="K8" s="14">
        <v>1.3294999999999999</v>
      </c>
      <c r="L8" s="13">
        <v>1.3310999999999999</v>
      </c>
    </row>
    <row r="9" spans="1:34" ht="15.75" x14ac:dyDescent="0.25">
      <c r="A9" s="72" t="s">
        <v>11</v>
      </c>
      <c r="B9" s="76"/>
      <c r="C9" s="16">
        <v>1.825</v>
      </c>
      <c r="D9" s="15">
        <v>2.73</v>
      </c>
      <c r="E9" s="16">
        <v>2.2799999999999998</v>
      </c>
      <c r="F9" s="15">
        <v>3.24</v>
      </c>
      <c r="G9" s="16">
        <v>2.74</v>
      </c>
      <c r="H9" s="15">
        <v>4.1100000000000003</v>
      </c>
      <c r="I9" s="16">
        <v>3.2</v>
      </c>
      <c r="J9" s="15">
        <v>4.79</v>
      </c>
      <c r="K9" s="16">
        <v>4.12</v>
      </c>
      <c r="L9" s="15">
        <v>6.18</v>
      </c>
    </row>
    <row r="10" spans="1:34" ht="15.75" x14ac:dyDescent="0.25">
      <c r="A10" s="77" t="s">
        <v>12</v>
      </c>
      <c r="B10" s="78"/>
      <c r="C10" s="18">
        <v>19.260000000000002</v>
      </c>
      <c r="D10" s="17">
        <v>28.53</v>
      </c>
      <c r="E10" s="18">
        <v>23.88</v>
      </c>
      <c r="F10" s="17">
        <v>35.07</v>
      </c>
      <c r="G10" s="18">
        <v>28.5</v>
      </c>
      <c r="H10" s="17">
        <v>41.6</v>
      </c>
      <c r="I10" s="18">
        <v>33.33</v>
      </c>
      <c r="J10" s="17">
        <v>48.1</v>
      </c>
      <c r="K10" s="18">
        <v>43</v>
      </c>
      <c r="L10" s="17">
        <v>61.1</v>
      </c>
    </row>
    <row r="11" spans="1:34" ht="16.5" thickBot="1" x14ac:dyDescent="0.3">
      <c r="A11" s="72" t="s">
        <v>13</v>
      </c>
      <c r="B11" s="76"/>
      <c r="C11" s="20">
        <v>4.49</v>
      </c>
      <c r="D11" s="19">
        <v>6.57</v>
      </c>
      <c r="E11" s="20">
        <v>5.7</v>
      </c>
      <c r="F11" s="19">
        <v>7.93</v>
      </c>
      <c r="G11" s="20">
        <v>6.9</v>
      </c>
      <c r="H11" s="19">
        <v>9.3000000000000007</v>
      </c>
      <c r="I11" s="20">
        <v>7.57</v>
      </c>
      <c r="J11" s="19">
        <v>10.77</v>
      </c>
      <c r="K11" s="20">
        <v>8.9</v>
      </c>
      <c r="L11" s="19">
        <v>13.7</v>
      </c>
    </row>
    <row r="12" spans="1:34" ht="15.75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1:34" ht="21" x14ac:dyDescent="0.35">
      <c r="A13" s="8" t="s">
        <v>32</v>
      </c>
      <c r="B13" s="8"/>
      <c r="C13" s="8"/>
      <c r="D13" s="8"/>
      <c r="E13" s="8"/>
      <c r="F13" s="8"/>
      <c r="G13" s="8"/>
      <c r="H13" s="8"/>
      <c r="K13" s="8" t="s">
        <v>23</v>
      </c>
      <c r="L13" s="8"/>
      <c r="M13" s="8"/>
      <c r="O13" s="7"/>
      <c r="AH13" s="8"/>
    </row>
    <row r="14" spans="1:34" ht="21" x14ac:dyDescent="0.35">
      <c r="A14" s="21" t="s">
        <v>21</v>
      </c>
      <c r="B14" s="21"/>
      <c r="C14" s="21"/>
      <c r="D14" s="21"/>
      <c r="E14" s="22" t="s">
        <v>17</v>
      </c>
      <c r="F14" s="22"/>
      <c r="G14" s="22"/>
      <c r="H14" s="22"/>
      <c r="K14" s="21" t="s">
        <v>21</v>
      </c>
      <c r="L14" s="22"/>
      <c r="M14" s="33"/>
      <c r="O14" s="1"/>
      <c r="AH14" s="1"/>
    </row>
    <row r="15" spans="1:34" ht="15.75" x14ac:dyDescent="0.25">
      <c r="A15" s="26" t="s">
        <v>14</v>
      </c>
      <c r="B15" s="26"/>
      <c r="C15" s="50">
        <v>75</v>
      </c>
      <c r="D15" s="23"/>
      <c r="E15" s="31" t="s">
        <v>18</v>
      </c>
      <c r="F15" s="31"/>
      <c r="H15" s="32" t="s">
        <v>22</v>
      </c>
      <c r="I15" s="26" t="s">
        <v>14</v>
      </c>
      <c r="K15" s="24">
        <v>75</v>
      </c>
      <c r="L15" s="49">
        <v>75</v>
      </c>
      <c r="M15" s="1"/>
      <c r="O15" s="1"/>
      <c r="AH15" s="1"/>
    </row>
    <row r="16" spans="1:34" ht="15.75" x14ac:dyDescent="0.25">
      <c r="A16" s="26" t="s">
        <v>15</v>
      </c>
      <c r="B16" s="26"/>
      <c r="C16" s="50">
        <v>65</v>
      </c>
      <c r="D16" s="23"/>
      <c r="E16" s="31" t="s">
        <v>19</v>
      </c>
      <c r="F16" s="31"/>
      <c r="H16" s="32" t="s">
        <v>22</v>
      </c>
      <c r="I16" s="26" t="s">
        <v>15</v>
      </c>
      <c r="K16" s="24">
        <v>65</v>
      </c>
      <c r="L16" s="49">
        <v>65</v>
      </c>
      <c r="M16" s="1"/>
      <c r="O16" s="1"/>
      <c r="AH16" s="1"/>
    </row>
    <row r="17" spans="1:34" ht="15.75" x14ac:dyDescent="0.25">
      <c r="A17" s="26" t="s">
        <v>16</v>
      </c>
      <c r="B17" s="26"/>
      <c r="C17" s="50">
        <v>20</v>
      </c>
      <c r="D17" s="23"/>
      <c r="E17" s="31" t="s">
        <v>20</v>
      </c>
      <c r="F17" s="31"/>
      <c r="H17" s="32" t="s">
        <v>22</v>
      </c>
      <c r="I17" s="26" t="s">
        <v>16</v>
      </c>
      <c r="K17" s="24">
        <v>20</v>
      </c>
      <c r="L17" s="49">
        <v>20</v>
      </c>
      <c r="M17" s="1"/>
      <c r="O17" s="1"/>
      <c r="AH17" s="1"/>
    </row>
    <row r="18" spans="1:34" ht="15.75" x14ac:dyDescent="0.25">
      <c r="A18" s="27" t="s">
        <v>7</v>
      </c>
      <c r="B18" s="51"/>
      <c r="C18" s="61">
        <f>(AVERAGE(C15:C16))-C17</f>
        <v>50</v>
      </c>
      <c r="D18" s="53"/>
      <c r="E18" s="54"/>
      <c r="F18" s="55"/>
      <c r="G18" s="56"/>
      <c r="H18" s="56"/>
      <c r="I18" s="57" t="s">
        <v>7</v>
      </c>
      <c r="J18" s="58"/>
      <c r="K18" s="62">
        <f>(K15-K16)/LN((K15-K17)/(K16-K17))</f>
        <v>49.83288654563971</v>
      </c>
      <c r="L18" s="63">
        <f>(L15-L16)/LN((L15-L17)/(L16-L17))</f>
        <v>49.83288654563971</v>
      </c>
      <c r="M18" s="1"/>
      <c r="O18" s="1"/>
      <c r="AH18" s="1"/>
    </row>
    <row r="19" spans="1:34" ht="15.75" x14ac:dyDescent="0.25">
      <c r="A19" s="51" t="s">
        <v>26</v>
      </c>
      <c r="B19" s="51"/>
      <c r="C19" s="52">
        <f>(((C15-C16)/(C15-C17))*1)</f>
        <v>0.18181818181818182</v>
      </c>
      <c r="D19" s="53"/>
      <c r="E19" s="54"/>
      <c r="F19" s="55"/>
      <c r="G19" s="56"/>
      <c r="H19" s="56"/>
      <c r="I19" s="57" t="s">
        <v>26</v>
      </c>
      <c r="J19" s="58"/>
      <c r="K19" s="59"/>
      <c r="L19" s="60">
        <f>((L15-L16)/(L15-L17)*1)</f>
        <v>0.18181818181818182</v>
      </c>
      <c r="M19" s="1"/>
      <c r="O19" s="1"/>
      <c r="AH19" s="1"/>
    </row>
    <row r="20" spans="1:34" ht="15.75" x14ac:dyDescent="0.25">
      <c r="A20" s="7"/>
      <c r="B20" s="7"/>
      <c r="C20" s="7"/>
      <c r="D20" s="7"/>
    </row>
    <row r="21" spans="1:34" ht="15.75" x14ac:dyDescent="0.25">
      <c r="A21" s="68" t="s">
        <v>27</v>
      </c>
      <c r="B21" s="69"/>
      <c r="C21" s="69"/>
      <c r="D21" s="69"/>
      <c r="E21" s="70"/>
      <c r="F21" s="70"/>
      <c r="G21" s="70"/>
      <c r="H21" s="70"/>
      <c r="I21" s="70"/>
      <c r="J21" s="70"/>
      <c r="K21" s="70"/>
    </row>
    <row r="22" spans="1:34" ht="15.75" x14ac:dyDescent="0.25">
      <c r="A22" s="68" t="s">
        <v>28</v>
      </c>
      <c r="B22" s="69"/>
      <c r="C22" s="69"/>
      <c r="D22" s="69"/>
      <c r="E22" s="70"/>
      <c r="F22" s="70"/>
      <c r="G22" s="70"/>
      <c r="H22" s="70"/>
      <c r="I22" s="70"/>
      <c r="J22" s="70"/>
      <c r="K22" s="70"/>
    </row>
    <row r="23" spans="1:34" ht="15.75" x14ac:dyDescent="0.25">
      <c r="A23" s="68" t="s">
        <v>29</v>
      </c>
      <c r="B23" s="69"/>
      <c r="C23" s="69"/>
      <c r="D23" s="69"/>
      <c r="E23" s="70"/>
      <c r="F23" s="70"/>
      <c r="G23" s="70"/>
      <c r="H23" s="70"/>
      <c r="I23" s="70"/>
      <c r="J23" s="70"/>
      <c r="K23" s="70"/>
    </row>
    <row r="24" spans="1:34" ht="15.75" x14ac:dyDescent="0.25">
      <c r="A24" s="68" t="s">
        <v>30</v>
      </c>
      <c r="B24" s="69"/>
      <c r="C24" s="69"/>
      <c r="D24" s="69"/>
      <c r="E24" s="70"/>
      <c r="F24" s="70"/>
      <c r="G24" s="70"/>
      <c r="H24" s="70"/>
      <c r="I24" s="70"/>
      <c r="J24" s="70"/>
      <c r="K24" s="70"/>
    </row>
    <row r="25" spans="1:34" ht="15.75" x14ac:dyDescent="0.25">
      <c r="A25" s="48"/>
      <c r="B25" s="7"/>
      <c r="C25" s="7"/>
      <c r="D25" s="7"/>
    </row>
    <row r="26" spans="1:34" ht="21" x14ac:dyDescent="0.35">
      <c r="A26" s="7"/>
      <c r="B26" s="8" t="s">
        <v>25</v>
      </c>
      <c r="C26" s="7"/>
      <c r="D26" s="7"/>
    </row>
    <row r="27" spans="1:34" ht="15.75" x14ac:dyDescent="0.25">
      <c r="A27" s="28"/>
      <c r="B27" s="29" t="s">
        <v>9</v>
      </c>
      <c r="C27" s="72" t="s">
        <v>1</v>
      </c>
      <c r="D27" s="73"/>
      <c r="E27" s="72" t="s">
        <v>2</v>
      </c>
      <c r="F27" s="73"/>
      <c r="G27" s="72" t="s">
        <v>3</v>
      </c>
      <c r="H27" s="73"/>
      <c r="I27" s="72" t="s">
        <v>4</v>
      </c>
      <c r="J27" s="73"/>
      <c r="K27" s="72" t="s">
        <v>5</v>
      </c>
      <c r="L27" s="79"/>
    </row>
    <row r="28" spans="1:34" ht="15.75" x14ac:dyDescent="0.25">
      <c r="A28" s="28"/>
      <c r="B28" s="30" t="s">
        <v>6</v>
      </c>
      <c r="C28" s="10">
        <v>20</v>
      </c>
      <c r="D28" s="10">
        <v>30</v>
      </c>
      <c r="E28" s="10">
        <v>20</v>
      </c>
      <c r="F28" s="10">
        <v>30</v>
      </c>
      <c r="G28" s="10">
        <v>20</v>
      </c>
      <c r="H28" s="10">
        <v>30</v>
      </c>
      <c r="I28" s="10">
        <v>20</v>
      </c>
      <c r="J28" s="10">
        <v>30</v>
      </c>
      <c r="K28" s="10">
        <v>20</v>
      </c>
      <c r="L28" s="67">
        <v>30</v>
      </c>
    </row>
    <row r="29" spans="1:34" ht="16.5" thickBot="1" x14ac:dyDescent="0.3">
      <c r="B29" s="25"/>
      <c r="C29" s="83"/>
      <c r="D29" s="84"/>
      <c r="E29" s="83"/>
      <c r="F29" s="84"/>
      <c r="G29" s="83"/>
      <c r="H29" s="84"/>
      <c r="I29" s="85"/>
      <c r="J29" s="87"/>
      <c r="K29" s="85"/>
      <c r="L29" s="86"/>
    </row>
    <row r="30" spans="1:34" ht="15.75" x14ac:dyDescent="0.25">
      <c r="B30" s="34">
        <v>400</v>
      </c>
      <c r="C30" s="38">
        <f t="shared" ref="C30:L40" si="0">ROUND((($C$18/50)^C$8)*(C$7/1000*$B30),0)</f>
        <v>272</v>
      </c>
      <c r="D30" s="39">
        <f t="shared" si="0"/>
        <v>393</v>
      </c>
      <c r="E30" s="45">
        <f t="shared" si="0"/>
        <v>328</v>
      </c>
      <c r="F30" s="39">
        <f t="shared" si="0"/>
        <v>467</v>
      </c>
      <c r="G30" s="38">
        <f t="shared" si="0"/>
        <v>381</v>
      </c>
      <c r="H30" s="39">
        <f t="shared" si="0"/>
        <v>543</v>
      </c>
      <c r="I30" s="45">
        <f t="shared" si="0"/>
        <v>431</v>
      </c>
      <c r="J30" s="39">
        <f t="shared" si="0"/>
        <v>620</v>
      </c>
      <c r="K30" s="38">
        <f t="shared" si="0"/>
        <v>523</v>
      </c>
      <c r="L30" s="40">
        <f t="shared" si="0"/>
        <v>784</v>
      </c>
    </row>
    <row r="31" spans="1:34" ht="15.75" x14ac:dyDescent="0.25">
      <c r="B31" s="35">
        <v>500</v>
      </c>
      <c r="C31" s="41">
        <f t="shared" si="0"/>
        <v>340</v>
      </c>
      <c r="D31" s="37">
        <f t="shared" si="0"/>
        <v>492</v>
      </c>
      <c r="E31" s="46">
        <f t="shared" si="0"/>
        <v>410</v>
      </c>
      <c r="F31" s="37">
        <f t="shared" si="0"/>
        <v>584</v>
      </c>
      <c r="G31" s="41">
        <f t="shared" si="0"/>
        <v>476</v>
      </c>
      <c r="H31" s="37">
        <f t="shared" si="0"/>
        <v>679</v>
      </c>
      <c r="I31" s="46">
        <f t="shared" si="0"/>
        <v>539</v>
      </c>
      <c r="J31" s="37">
        <f t="shared" si="0"/>
        <v>775</v>
      </c>
      <c r="K31" s="41">
        <f t="shared" si="0"/>
        <v>654</v>
      </c>
      <c r="L31" s="42">
        <f t="shared" si="0"/>
        <v>980</v>
      </c>
    </row>
    <row r="32" spans="1:34" ht="15.75" x14ac:dyDescent="0.25">
      <c r="B32" s="34">
        <v>600</v>
      </c>
      <c r="C32" s="43">
        <f t="shared" si="0"/>
        <v>408</v>
      </c>
      <c r="D32" s="36">
        <f t="shared" si="0"/>
        <v>590</v>
      </c>
      <c r="E32" s="47">
        <f t="shared" si="0"/>
        <v>492</v>
      </c>
      <c r="F32" s="36">
        <f t="shared" si="0"/>
        <v>701</v>
      </c>
      <c r="G32" s="43">
        <f t="shared" si="0"/>
        <v>571</v>
      </c>
      <c r="H32" s="36">
        <f t="shared" si="0"/>
        <v>814</v>
      </c>
      <c r="I32" s="47">
        <f t="shared" si="0"/>
        <v>646</v>
      </c>
      <c r="J32" s="36">
        <f t="shared" si="0"/>
        <v>930</v>
      </c>
      <c r="K32" s="43">
        <f t="shared" si="0"/>
        <v>785</v>
      </c>
      <c r="L32" s="44">
        <f t="shared" si="0"/>
        <v>1175</v>
      </c>
    </row>
    <row r="33" spans="2:12" ht="15.75" x14ac:dyDescent="0.25">
      <c r="B33" s="35">
        <v>700</v>
      </c>
      <c r="C33" s="41">
        <f t="shared" si="0"/>
        <v>476</v>
      </c>
      <c r="D33" s="37">
        <f t="shared" si="0"/>
        <v>688</v>
      </c>
      <c r="E33" s="46">
        <f t="shared" si="0"/>
        <v>574</v>
      </c>
      <c r="F33" s="37">
        <f t="shared" si="0"/>
        <v>818</v>
      </c>
      <c r="G33" s="41">
        <f t="shared" si="0"/>
        <v>666</v>
      </c>
      <c r="H33" s="37">
        <f t="shared" si="0"/>
        <v>950</v>
      </c>
      <c r="I33" s="46">
        <f t="shared" si="0"/>
        <v>754</v>
      </c>
      <c r="J33" s="37">
        <f t="shared" si="0"/>
        <v>1085</v>
      </c>
      <c r="K33" s="41">
        <f t="shared" si="0"/>
        <v>916</v>
      </c>
      <c r="L33" s="42">
        <f t="shared" si="0"/>
        <v>1371</v>
      </c>
    </row>
    <row r="34" spans="2:12" ht="15.75" x14ac:dyDescent="0.25">
      <c r="B34" s="34">
        <v>800</v>
      </c>
      <c r="C34" s="43">
        <f t="shared" si="0"/>
        <v>544</v>
      </c>
      <c r="D34" s="36">
        <f t="shared" si="0"/>
        <v>786</v>
      </c>
      <c r="E34" s="47">
        <f t="shared" si="0"/>
        <v>656</v>
      </c>
      <c r="F34" s="36">
        <f t="shared" si="0"/>
        <v>934</v>
      </c>
      <c r="G34" s="43">
        <f t="shared" si="0"/>
        <v>762</v>
      </c>
      <c r="H34" s="36">
        <f t="shared" si="0"/>
        <v>1086</v>
      </c>
      <c r="I34" s="47">
        <f t="shared" si="0"/>
        <v>862</v>
      </c>
      <c r="J34" s="36">
        <f t="shared" si="0"/>
        <v>1240</v>
      </c>
      <c r="K34" s="43">
        <f t="shared" si="0"/>
        <v>1046</v>
      </c>
      <c r="L34" s="44">
        <f t="shared" si="0"/>
        <v>1567</v>
      </c>
    </row>
    <row r="35" spans="2:12" ht="15.75" x14ac:dyDescent="0.25">
      <c r="B35" s="35">
        <v>900</v>
      </c>
      <c r="C35" s="41">
        <f t="shared" si="0"/>
        <v>612</v>
      </c>
      <c r="D35" s="37">
        <f t="shared" si="0"/>
        <v>885</v>
      </c>
      <c r="E35" s="46">
        <f t="shared" si="0"/>
        <v>738</v>
      </c>
      <c r="F35" s="37">
        <f t="shared" si="0"/>
        <v>1051</v>
      </c>
      <c r="G35" s="41">
        <f t="shared" si="0"/>
        <v>857</v>
      </c>
      <c r="H35" s="37">
        <f t="shared" si="0"/>
        <v>1221</v>
      </c>
      <c r="I35" s="46">
        <f t="shared" si="0"/>
        <v>969</v>
      </c>
      <c r="J35" s="37">
        <f t="shared" si="0"/>
        <v>1395</v>
      </c>
      <c r="K35" s="41">
        <f t="shared" si="0"/>
        <v>1177</v>
      </c>
      <c r="L35" s="42">
        <f t="shared" si="0"/>
        <v>1763</v>
      </c>
    </row>
    <row r="36" spans="2:12" ht="15.75" x14ac:dyDescent="0.25">
      <c r="B36" s="34">
        <v>1000</v>
      </c>
      <c r="C36" s="43">
        <f t="shared" si="0"/>
        <v>680</v>
      </c>
      <c r="D36" s="36">
        <f t="shared" si="0"/>
        <v>983</v>
      </c>
      <c r="E36" s="47">
        <f t="shared" si="0"/>
        <v>820</v>
      </c>
      <c r="F36" s="36">
        <f t="shared" si="0"/>
        <v>1168</v>
      </c>
      <c r="G36" s="43">
        <f t="shared" si="0"/>
        <v>952</v>
      </c>
      <c r="H36" s="36">
        <f t="shared" si="0"/>
        <v>1357</v>
      </c>
      <c r="I36" s="47">
        <f t="shared" si="0"/>
        <v>1077</v>
      </c>
      <c r="J36" s="36">
        <f t="shared" si="0"/>
        <v>1550</v>
      </c>
      <c r="K36" s="43">
        <f t="shared" si="0"/>
        <v>1308</v>
      </c>
      <c r="L36" s="44">
        <f t="shared" si="0"/>
        <v>1959</v>
      </c>
    </row>
    <row r="37" spans="2:12" ht="15.75" x14ac:dyDescent="0.25">
      <c r="B37" s="35">
        <v>1100</v>
      </c>
      <c r="C37" s="41">
        <f t="shared" si="0"/>
        <v>748</v>
      </c>
      <c r="D37" s="37">
        <f t="shared" si="0"/>
        <v>1081</v>
      </c>
      <c r="E37" s="46">
        <f t="shared" si="0"/>
        <v>902</v>
      </c>
      <c r="F37" s="37">
        <f t="shared" si="0"/>
        <v>1285</v>
      </c>
      <c r="G37" s="41">
        <f t="shared" si="0"/>
        <v>1047</v>
      </c>
      <c r="H37" s="37">
        <f t="shared" si="0"/>
        <v>1493</v>
      </c>
      <c r="I37" s="46">
        <f t="shared" si="0"/>
        <v>1185</v>
      </c>
      <c r="J37" s="37">
        <f t="shared" si="0"/>
        <v>1705</v>
      </c>
      <c r="K37" s="41">
        <f t="shared" si="0"/>
        <v>1439</v>
      </c>
      <c r="L37" s="42">
        <f t="shared" si="0"/>
        <v>2155</v>
      </c>
    </row>
    <row r="38" spans="2:12" ht="15.75" x14ac:dyDescent="0.25">
      <c r="B38" s="34">
        <v>1200</v>
      </c>
      <c r="C38" s="43">
        <f t="shared" si="0"/>
        <v>816</v>
      </c>
      <c r="D38" s="36">
        <f t="shared" si="0"/>
        <v>1180</v>
      </c>
      <c r="E38" s="47">
        <f t="shared" si="0"/>
        <v>984</v>
      </c>
      <c r="F38" s="36">
        <f t="shared" si="0"/>
        <v>1402</v>
      </c>
      <c r="G38" s="43">
        <f t="shared" si="0"/>
        <v>1142</v>
      </c>
      <c r="H38" s="36">
        <f t="shared" si="0"/>
        <v>1628</v>
      </c>
      <c r="I38" s="47">
        <f t="shared" si="0"/>
        <v>1292</v>
      </c>
      <c r="J38" s="36">
        <f t="shared" si="0"/>
        <v>1860</v>
      </c>
      <c r="K38" s="43">
        <f t="shared" si="0"/>
        <v>1570</v>
      </c>
      <c r="L38" s="44">
        <f t="shared" si="0"/>
        <v>2351</v>
      </c>
    </row>
    <row r="39" spans="2:12" ht="15.75" x14ac:dyDescent="0.25">
      <c r="B39" s="35">
        <v>1400</v>
      </c>
      <c r="C39" s="41">
        <f t="shared" si="0"/>
        <v>952</v>
      </c>
      <c r="D39" s="37">
        <f t="shared" si="0"/>
        <v>1376</v>
      </c>
      <c r="E39" s="46">
        <f t="shared" si="0"/>
        <v>1148</v>
      </c>
      <c r="F39" s="37">
        <f t="shared" si="0"/>
        <v>1635</v>
      </c>
      <c r="G39" s="41">
        <f t="shared" si="0"/>
        <v>1333</v>
      </c>
      <c r="H39" s="37">
        <f t="shared" si="0"/>
        <v>1900</v>
      </c>
      <c r="I39" s="46">
        <f t="shared" si="0"/>
        <v>1508</v>
      </c>
      <c r="J39" s="37">
        <f t="shared" si="0"/>
        <v>2170</v>
      </c>
      <c r="K39" s="41">
        <f t="shared" si="0"/>
        <v>1831</v>
      </c>
      <c r="L39" s="42">
        <f t="shared" si="0"/>
        <v>2743</v>
      </c>
    </row>
    <row r="40" spans="2:12" ht="16.5" thickBot="1" x14ac:dyDescent="0.3">
      <c r="B40" s="34">
        <v>1600</v>
      </c>
      <c r="C40" s="88">
        <f t="shared" si="0"/>
        <v>1088</v>
      </c>
      <c r="D40" s="89">
        <f t="shared" si="0"/>
        <v>1573</v>
      </c>
      <c r="E40" s="90">
        <f t="shared" si="0"/>
        <v>1312</v>
      </c>
      <c r="F40" s="89">
        <f t="shared" si="0"/>
        <v>1869</v>
      </c>
      <c r="G40" s="88">
        <f t="shared" si="0"/>
        <v>1523</v>
      </c>
      <c r="H40" s="89">
        <f t="shared" si="0"/>
        <v>2171</v>
      </c>
      <c r="I40" s="90">
        <f t="shared" si="0"/>
        <v>1723</v>
      </c>
      <c r="J40" s="89">
        <f t="shared" si="0"/>
        <v>2480</v>
      </c>
      <c r="K40" s="88">
        <f t="shared" si="0"/>
        <v>2093</v>
      </c>
      <c r="L40" s="91">
        <f t="shared" si="0"/>
        <v>3134</v>
      </c>
    </row>
    <row r="42" spans="2:12" ht="21" x14ac:dyDescent="0.35">
      <c r="B42" s="33" t="s">
        <v>24</v>
      </c>
    </row>
    <row r="43" spans="2:12" ht="15.75" x14ac:dyDescent="0.25">
      <c r="B43" s="29" t="s">
        <v>9</v>
      </c>
      <c r="C43" s="72" t="s">
        <v>1</v>
      </c>
      <c r="D43" s="76"/>
      <c r="E43" s="72" t="s">
        <v>2</v>
      </c>
      <c r="F43" s="76"/>
      <c r="G43" s="72" t="s">
        <v>3</v>
      </c>
      <c r="H43" s="76"/>
      <c r="I43" s="72" t="s">
        <v>4</v>
      </c>
      <c r="J43" s="76"/>
      <c r="K43" s="72" t="s">
        <v>5</v>
      </c>
      <c r="L43" s="79"/>
    </row>
    <row r="44" spans="2:12" ht="15.75" x14ac:dyDescent="0.25">
      <c r="B44" s="30" t="s">
        <v>6</v>
      </c>
      <c r="C44" s="10">
        <v>20</v>
      </c>
      <c r="D44" s="10">
        <v>30</v>
      </c>
      <c r="E44" s="10">
        <v>20</v>
      </c>
      <c r="F44" s="10">
        <v>30</v>
      </c>
      <c r="G44" s="10">
        <v>20</v>
      </c>
      <c r="H44" s="10">
        <v>30</v>
      </c>
      <c r="I44" s="10">
        <v>20</v>
      </c>
      <c r="J44" s="10">
        <v>30</v>
      </c>
      <c r="K44" s="10">
        <v>20</v>
      </c>
      <c r="L44" s="67">
        <v>30</v>
      </c>
    </row>
    <row r="45" spans="2:12" ht="16.5" thickBot="1" x14ac:dyDescent="0.3">
      <c r="B45" s="25"/>
      <c r="C45" s="80"/>
      <c r="D45" s="81"/>
      <c r="E45" s="80"/>
      <c r="F45" s="81"/>
      <c r="G45" s="80"/>
      <c r="H45" s="81"/>
      <c r="I45" s="80"/>
      <c r="J45" s="81"/>
      <c r="K45" s="80"/>
      <c r="L45" s="82"/>
    </row>
    <row r="46" spans="2:12" ht="15.75" x14ac:dyDescent="0.25">
      <c r="B46" s="34">
        <v>400</v>
      </c>
      <c r="C46" s="38">
        <f t="shared" ref="C46:L56" si="1">ROUND(C$7*$B46/1000*($L$18/$K$18)^C$8,0)</f>
        <v>272</v>
      </c>
      <c r="D46" s="39">
        <f t="shared" si="1"/>
        <v>393</v>
      </c>
      <c r="E46" s="45">
        <f t="shared" si="1"/>
        <v>328</v>
      </c>
      <c r="F46" s="39">
        <f t="shared" si="1"/>
        <v>467</v>
      </c>
      <c r="G46" s="38">
        <f t="shared" si="1"/>
        <v>381</v>
      </c>
      <c r="H46" s="39">
        <f t="shared" si="1"/>
        <v>543</v>
      </c>
      <c r="I46" s="45">
        <f t="shared" si="1"/>
        <v>431</v>
      </c>
      <c r="J46" s="39">
        <f t="shared" si="1"/>
        <v>620</v>
      </c>
      <c r="K46" s="38">
        <f t="shared" si="1"/>
        <v>523</v>
      </c>
      <c r="L46" s="40">
        <f t="shared" si="1"/>
        <v>784</v>
      </c>
    </row>
    <row r="47" spans="2:12" ht="15.75" x14ac:dyDescent="0.25">
      <c r="B47" s="35">
        <v>500</v>
      </c>
      <c r="C47" s="41">
        <f t="shared" si="1"/>
        <v>340</v>
      </c>
      <c r="D47" s="37">
        <f t="shared" si="1"/>
        <v>492</v>
      </c>
      <c r="E47" s="46">
        <f t="shared" si="1"/>
        <v>410</v>
      </c>
      <c r="F47" s="37">
        <f t="shared" si="1"/>
        <v>584</v>
      </c>
      <c r="G47" s="41">
        <f t="shared" si="1"/>
        <v>476</v>
      </c>
      <c r="H47" s="37">
        <f t="shared" si="1"/>
        <v>679</v>
      </c>
      <c r="I47" s="46">
        <f t="shared" si="1"/>
        <v>539</v>
      </c>
      <c r="J47" s="37">
        <f t="shared" si="1"/>
        <v>775</v>
      </c>
      <c r="K47" s="41">
        <f t="shared" si="1"/>
        <v>654</v>
      </c>
      <c r="L47" s="42">
        <f t="shared" si="1"/>
        <v>980</v>
      </c>
    </row>
    <row r="48" spans="2:12" ht="15.75" x14ac:dyDescent="0.25">
      <c r="B48" s="34">
        <v>600</v>
      </c>
      <c r="C48" s="43">
        <f t="shared" si="1"/>
        <v>408</v>
      </c>
      <c r="D48" s="36">
        <f t="shared" si="1"/>
        <v>590</v>
      </c>
      <c r="E48" s="47">
        <f t="shared" si="1"/>
        <v>492</v>
      </c>
      <c r="F48" s="36">
        <f t="shared" si="1"/>
        <v>701</v>
      </c>
      <c r="G48" s="43">
        <f t="shared" si="1"/>
        <v>571</v>
      </c>
      <c r="H48" s="36">
        <f t="shared" si="1"/>
        <v>814</v>
      </c>
      <c r="I48" s="47">
        <f t="shared" si="1"/>
        <v>646</v>
      </c>
      <c r="J48" s="36">
        <f t="shared" si="1"/>
        <v>930</v>
      </c>
      <c r="K48" s="43">
        <f t="shared" si="1"/>
        <v>785</v>
      </c>
      <c r="L48" s="44">
        <f t="shared" si="1"/>
        <v>1175</v>
      </c>
    </row>
    <row r="49" spans="2:12" ht="15.75" x14ac:dyDescent="0.25">
      <c r="B49" s="35">
        <v>700</v>
      </c>
      <c r="C49" s="41">
        <f t="shared" si="1"/>
        <v>476</v>
      </c>
      <c r="D49" s="37">
        <f t="shared" si="1"/>
        <v>688</v>
      </c>
      <c r="E49" s="46">
        <f t="shared" si="1"/>
        <v>574</v>
      </c>
      <c r="F49" s="37">
        <f t="shared" si="1"/>
        <v>818</v>
      </c>
      <c r="G49" s="41">
        <f t="shared" si="1"/>
        <v>666</v>
      </c>
      <c r="H49" s="37">
        <f t="shared" si="1"/>
        <v>950</v>
      </c>
      <c r="I49" s="46">
        <f t="shared" si="1"/>
        <v>754</v>
      </c>
      <c r="J49" s="37">
        <f t="shared" si="1"/>
        <v>1085</v>
      </c>
      <c r="K49" s="41">
        <f t="shared" si="1"/>
        <v>916</v>
      </c>
      <c r="L49" s="42">
        <f t="shared" si="1"/>
        <v>1371</v>
      </c>
    </row>
    <row r="50" spans="2:12" ht="15.75" x14ac:dyDescent="0.25">
      <c r="B50" s="34">
        <v>800</v>
      </c>
      <c r="C50" s="43">
        <f t="shared" si="1"/>
        <v>544</v>
      </c>
      <c r="D50" s="36">
        <f t="shared" si="1"/>
        <v>786</v>
      </c>
      <c r="E50" s="47">
        <f t="shared" si="1"/>
        <v>656</v>
      </c>
      <c r="F50" s="36">
        <f t="shared" si="1"/>
        <v>934</v>
      </c>
      <c r="G50" s="43">
        <f t="shared" si="1"/>
        <v>762</v>
      </c>
      <c r="H50" s="36">
        <f t="shared" si="1"/>
        <v>1086</v>
      </c>
      <c r="I50" s="47">
        <f t="shared" si="1"/>
        <v>862</v>
      </c>
      <c r="J50" s="36">
        <f t="shared" si="1"/>
        <v>1240</v>
      </c>
      <c r="K50" s="43">
        <f t="shared" si="1"/>
        <v>1046</v>
      </c>
      <c r="L50" s="44">
        <f t="shared" si="1"/>
        <v>1567</v>
      </c>
    </row>
    <row r="51" spans="2:12" ht="15.75" x14ac:dyDescent="0.25">
      <c r="B51" s="35">
        <v>900</v>
      </c>
      <c r="C51" s="41">
        <f t="shared" si="1"/>
        <v>612</v>
      </c>
      <c r="D51" s="37">
        <f t="shared" si="1"/>
        <v>885</v>
      </c>
      <c r="E51" s="46">
        <f t="shared" si="1"/>
        <v>738</v>
      </c>
      <c r="F51" s="37">
        <f t="shared" si="1"/>
        <v>1051</v>
      </c>
      <c r="G51" s="41">
        <f t="shared" si="1"/>
        <v>857</v>
      </c>
      <c r="H51" s="37">
        <f t="shared" si="1"/>
        <v>1221</v>
      </c>
      <c r="I51" s="46">
        <f t="shared" si="1"/>
        <v>969</v>
      </c>
      <c r="J51" s="37">
        <f t="shared" si="1"/>
        <v>1395</v>
      </c>
      <c r="K51" s="41">
        <f t="shared" si="1"/>
        <v>1177</v>
      </c>
      <c r="L51" s="42">
        <f t="shared" si="1"/>
        <v>1763</v>
      </c>
    </row>
    <row r="52" spans="2:12" ht="15.75" x14ac:dyDescent="0.25">
      <c r="B52" s="34">
        <v>1000</v>
      </c>
      <c r="C52" s="43">
        <f t="shared" si="1"/>
        <v>680</v>
      </c>
      <c r="D52" s="36">
        <f t="shared" si="1"/>
        <v>983</v>
      </c>
      <c r="E52" s="47">
        <f t="shared" si="1"/>
        <v>820</v>
      </c>
      <c r="F52" s="36">
        <f t="shared" si="1"/>
        <v>1168</v>
      </c>
      <c r="G52" s="43">
        <f t="shared" si="1"/>
        <v>952</v>
      </c>
      <c r="H52" s="36">
        <f t="shared" si="1"/>
        <v>1357</v>
      </c>
      <c r="I52" s="47">
        <f t="shared" si="1"/>
        <v>1077</v>
      </c>
      <c r="J52" s="36">
        <f t="shared" si="1"/>
        <v>1550</v>
      </c>
      <c r="K52" s="43">
        <f t="shared" si="1"/>
        <v>1308</v>
      </c>
      <c r="L52" s="44">
        <f t="shared" si="1"/>
        <v>1959</v>
      </c>
    </row>
    <row r="53" spans="2:12" ht="15.75" x14ac:dyDescent="0.25">
      <c r="B53" s="35">
        <v>1100</v>
      </c>
      <c r="C53" s="41">
        <f t="shared" si="1"/>
        <v>748</v>
      </c>
      <c r="D53" s="37">
        <f t="shared" si="1"/>
        <v>1081</v>
      </c>
      <c r="E53" s="46">
        <f t="shared" si="1"/>
        <v>902</v>
      </c>
      <c r="F53" s="37">
        <f t="shared" si="1"/>
        <v>1285</v>
      </c>
      <c r="G53" s="41">
        <f t="shared" si="1"/>
        <v>1047</v>
      </c>
      <c r="H53" s="37">
        <f t="shared" si="1"/>
        <v>1493</v>
      </c>
      <c r="I53" s="46">
        <f t="shared" si="1"/>
        <v>1185</v>
      </c>
      <c r="J53" s="37">
        <f t="shared" si="1"/>
        <v>1705</v>
      </c>
      <c r="K53" s="41">
        <f t="shared" si="1"/>
        <v>1439</v>
      </c>
      <c r="L53" s="42">
        <f t="shared" si="1"/>
        <v>2155</v>
      </c>
    </row>
    <row r="54" spans="2:12" ht="15.75" x14ac:dyDescent="0.25">
      <c r="B54" s="34">
        <v>1200</v>
      </c>
      <c r="C54" s="43">
        <f t="shared" si="1"/>
        <v>816</v>
      </c>
      <c r="D54" s="36">
        <f t="shared" si="1"/>
        <v>1180</v>
      </c>
      <c r="E54" s="47">
        <f t="shared" si="1"/>
        <v>984</v>
      </c>
      <c r="F54" s="36">
        <f t="shared" si="1"/>
        <v>1402</v>
      </c>
      <c r="G54" s="43">
        <f t="shared" si="1"/>
        <v>1142</v>
      </c>
      <c r="H54" s="36">
        <f t="shared" si="1"/>
        <v>1628</v>
      </c>
      <c r="I54" s="47">
        <f t="shared" si="1"/>
        <v>1292</v>
      </c>
      <c r="J54" s="36">
        <f t="shared" si="1"/>
        <v>1860</v>
      </c>
      <c r="K54" s="43">
        <f t="shared" si="1"/>
        <v>1570</v>
      </c>
      <c r="L54" s="44">
        <f t="shared" si="1"/>
        <v>2351</v>
      </c>
    </row>
    <row r="55" spans="2:12" ht="15.75" x14ac:dyDescent="0.25">
      <c r="B55" s="35">
        <v>1400</v>
      </c>
      <c r="C55" s="41">
        <f t="shared" si="1"/>
        <v>952</v>
      </c>
      <c r="D55" s="37">
        <f t="shared" si="1"/>
        <v>1376</v>
      </c>
      <c r="E55" s="46">
        <f t="shared" si="1"/>
        <v>1148</v>
      </c>
      <c r="F55" s="37">
        <f t="shared" si="1"/>
        <v>1635</v>
      </c>
      <c r="G55" s="41">
        <f t="shared" si="1"/>
        <v>1333</v>
      </c>
      <c r="H55" s="37">
        <f t="shared" si="1"/>
        <v>1900</v>
      </c>
      <c r="I55" s="46">
        <f t="shared" si="1"/>
        <v>1508</v>
      </c>
      <c r="J55" s="37">
        <f t="shared" si="1"/>
        <v>2170</v>
      </c>
      <c r="K55" s="41">
        <f t="shared" si="1"/>
        <v>1831</v>
      </c>
      <c r="L55" s="42">
        <f t="shared" si="1"/>
        <v>2743</v>
      </c>
    </row>
    <row r="56" spans="2:12" ht="16.5" thickBot="1" x14ac:dyDescent="0.3">
      <c r="B56" s="34">
        <v>1600</v>
      </c>
      <c r="C56" s="88">
        <f t="shared" si="1"/>
        <v>1088</v>
      </c>
      <c r="D56" s="89">
        <f t="shared" si="1"/>
        <v>1573</v>
      </c>
      <c r="E56" s="90">
        <f t="shared" si="1"/>
        <v>1312</v>
      </c>
      <c r="F56" s="89">
        <f t="shared" si="1"/>
        <v>1869</v>
      </c>
      <c r="G56" s="88">
        <f t="shared" si="1"/>
        <v>1523</v>
      </c>
      <c r="H56" s="89">
        <f t="shared" si="1"/>
        <v>2171</v>
      </c>
      <c r="I56" s="90">
        <f t="shared" si="1"/>
        <v>1723</v>
      </c>
      <c r="J56" s="89">
        <f t="shared" si="1"/>
        <v>2480</v>
      </c>
      <c r="K56" s="88">
        <f t="shared" si="1"/>
        <v>2093</v>
      </c>
      <c r="L56" s="91">
        <f t="shared" si="1"/>
        <v>3134</v>
      </c>
    </row>
  </sheetData>
  <sheetProtection algorithmName="SHA-512" hashValue="OiyKB0R0EnVcQqDzJkM1XjfPRZ5+hOw9e5mEZqSD3LZBOLaxKsp2mfh2OQoeIMRxmg7zsm1fPDD0VKyxQlmHXg==" saltValue="EBQ7TYJ/VcsdoxKWe2Yd+w==" spinCount="100000" sheet="1" objects="1" scenarios="1"/>
  <mergeCells count="33">
    <mergeCell ref="G29:H29"/>
    <mergeCell ref="E29:F29"/>
    <mergeCell ref="C29:D29"/>
    <mergeCell ref="K29:L29"/>
    <mergeCell ref="I29:J29"/>
    <mergeCell ref="K43:L43"/>
    <mergeCell ref="C45:D45"/>
    <mergeCell ref="E45:F45"/>
    <mergeCell ref="G45:H45"/>
    <mergeCell ref="I45:J45"/>
    <mergeCell ref="K45:L45"/>
    <mergeCell ref="C43:D43"/>
    <mergeCell ref="E43:F43"/>
    <mergeCell ref="G43:H43"/>
    <mergeCell ref="I43:J43"/>
    <mergeCell ref="K27:L27"/>
    <mergeCell ref="A9:B9"/>
    <mergeCell ref="A10:B10"/>
    <mergeCell ref="I5:J5"/>
    <mergeCell ref="K5:L5"/>
    <mergeCell ref="G5:H5"/>
    <mergeCell ref="C5:D5"/>
    <mergeCell ref="E5:F5"/>
    <mergeCell ref="A11:B11"/>
    <mergeCell ref="C27:D27"/>
    <mergeCell ref="E27:F27"/>
    <mergeCell ref="G27:H27"/>
    <mergeCell ref="I27:J27"/>
    <mergeCell ref="C1:F1"/>
    <mergeCell ref="A5:B5"/>
    <mergeCell ref="A6:B6"/>
    <mergeCell ref="A7:B7"/>
    <mergeCell ref="A8:B8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C9CF5BE-309E-4457-9DBE-4771DD637EB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D2475B-AE77-472E-838E-F6AA5731B9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2A68839-79BC-4123-8066-2A7E22FF0934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Hygiene Planar 4</vt:lpstr>
      <vt:lpstr>'Hygiene Planar 4'!Udskriftsområde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2013-09-12T12:50:12Z</dcterms:created>
  <dcterms:modified xsi:type="dcterms:W3CDTF">2026-02-03T13:54:00Z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