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447B31D6-803E-44F0-9BFB-586E43F00E9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ygiene Planar 8" sheetId="1" r:id="rId1"/>
  </sheets>
  <definedNames>
    <definedName name="_xlnm.Print_Area" localSheetId="0">'Hygiene Planar 8'!$A$1:$T$47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1" l="1"/>
  <c r="C19" i="1"/>
  <c r="O18" i="1" l="1"/>
  <c r="N18" i="1"/>
  <c r="M48" i="1" l="1"/>
  <c r="O56" i="1"/>
  <c r="I52" i="1"/>
  <c r="N56" i="1"/>
  <c r="O54" i="1"/>
  <c r="M53" i="1"/>
  <c r="H52" i="1"/>
  <c r="G47" i="1"/>
  <c r="G46" i="1"/>
  <c r="L56" i="1"/>
  <c r="O55" i="1"/>
  <c r="N54" i="1"/>
  <c r="I53" i="1"/>
  <c r="C52" i="1"/>
  <c r="M50" i="1"/>
  <c r="P46" i="1"/>
  <c r="J56" i="1"/>
  <c r="N55" i="1"/>
  <c r="J54" i="1"/>
  <c r="H53" i="1"/>
  <c r="G50" i="1"/>
  <c r="F47" i="1"/>
  <c r="L47" i="1"/>
  <c r="F48" i="1"/>
  <c r="F49" i="1"/>
  <c r="L49" i="1"/>
  <c r="C47" i="1"/>
  <c r="I47" i="1"/>
  <c r="O47" i="1"/>
  <c r="C48" i="1"/>
  <c r="I48" i="1"/>
  <c r="O48" i="1"/>
  <c r="C49" i="1"/>
  <c r="I49" i="1"/>
  <c r="O49" i="1"/>
  <c r="C50" i="1"/>
  <c r="I50" i="1"/>
  <c r="O50" i="1"/>
  <c r="C51" i="1"/>
  <c r="I51" i="1"/>
  <c r="E46" i="1"/>
  <c r="K46" i="1"/>
  <c r="Q46" i="1"/>
  <c r="L50" i="1"/>
  <c r="L51" i="1"/>
  <c r="L52" i="1"/>
  <c r="E47" i="1"/>
  <c r="K47" i="1"/>
  <c r="Q47" i="1"/>
  <c r="E48" i="1"/>
  <c r="K48" i="1"/>
  <c r="Q48" i="1"/>
  <c r="E49" i="1"/>
  <c r="K49" i="1"/>
  <c r="Q49" i="1"/>
  <c r="E50" i="1"/>
  <c r="K50" i="1"/>
  <c r="Q50" i="1"/>
  <c r="E51" i="1"/>
  <c r="K51" i="1"/>
  <c r="Q51" i="1"/>
  <c r="E52" i="1"/>
  <c r="K52" i="1"/>
  <c r="Q52" i="1"/>
  <c r="E53" i="1"/>
  <c r="K53" i="1"/>
  <c r="Q53" i="1"/>
  <c r="E54" i="1"/>
  <c r="K54" i="1"/>
  <c r="Q54" i="1"/>
  <c r="E55" i="1"/>
  <c r="K55" i="1"/>
  <c r="Q55" i="1"/>
  <c r="E56" i="1"/>
  <c r="K56" i="1"/>
  <c r="Q56" i="1"/>
  <c r="L48" i="1"/>
  <c r="F50" i="1"/>
  <c r="F51" i="1"/>
  <c r="F52" i="1"/>
  <c r="D52" i="1"/>
  <c r="N52" i="1"/>
  <c r="F53" i="1"/>
  <c r="C54" i="1"/>
  <c r="L54" i="1"/>
  <c r="N47" i="1"/>
  <c r="H48" i="1"/>
  <c r="N49" i="1"/>
  <c r="H50" i="1"/>
  <c r="N51" i="1"/>
  <c r="G52" i="1"/>
  <c r="O52" i="1"/>
  <c r="G53" i="1"/>
  <c r="N53" i="1"/>
  <c r="D54" i="1"/>
  <c r="M54" i="1"/>
  <c r="H55" i="1"/>
  <c r="P55" i="1"/>
  <c r="D56" i="1"/>
  <c r="M56" i="1"/>
  <c r="D47" i="1"/>
  <c r="P47" i="1"/>
  <c r="J48" i="1"/>
  <c r="D49" i="1"/>
  <c r="P49" i="1"/>
  <c r="J50" i="1"/>
  <c r="D51" i="1"/>
  <c r="O51" i="1"/>
  <c r="P52" i="1"/>
  <c r="O53" i="1"/>
  <c r="F54" i="1"/>
  <c r="I55" i="1"/>
  <c r="F56" i="1"/>
  <c r="H47" i="1"/>
  <c r="N48" i="1"/>
  <c r="H49" i="1"/>
  <c r="N50" i="1"/>
  <c r="H51" i="1"/>
  <c r="J52" i="1"/>
  <c r="J53" i="1"/>
  <c r="H54" i="1"/>
  <c r="P54" i="1"/>
  <c r="D55" i="1"/>
  <c r="M55" i="1"/>
  <c r="H56" i="1"/>
  <c r="P56" i="1"/>
  <c r="J47" i="1"/>
  <c r="D48" i="1"/>
  <c r="P48" i="1"/>
  <c r="J49" i="1"/>
  <c r="D50" i="1"/>
  <c r="P50" i="1"/>
  <c r="J51" i="1"/>
  <c r="M52" i="1"/>
  <c r="C53" i="1"/>
  <c r="L53" i="1"/>
  <c r="I54" i="1"/>
  <c r="F55" i="1"/>
  <c r="I56" i="1"/>
  <c r="D46" i="1"/>
  <c r="L55" i="1"/>
  <c r="G48" i="1"/>
  <c r="C56" i="1"/>
  <c r="M49" i="1"/>
  <c r="C55" i="1"/>
  <c r="P53" i="1"/>
  <c r="G49" i="1"/>
  <c r="H46" i="1"/>
  <c r="N46" i="1"/>
  <c r="D53" i="1"/>
  <c r="P51" i="1"/>
  <c r="G56" i="1"/>
  <c r="J55" i="1"/>
  <c r="G54" i="1"/>
  <c r="M51" i="1"/>
  <c r="M46" i="1"/>
  <c r="J46" i="1"/>
  <c r="G55" i="1"/>
  <c r="G51" i="1"/>
  <c r="M47" i="1"/>
  <c r="C18" i="1" l="1"/>
  <c r="P40" i="1" l="1"/>
  <c r="P39" i="1"/>
  <c r="P38" i="1"/>
  <c r="P37" i="1"/>
  <c r="P36" i="1"/>
  <c r="P35" i="1"/>
  <c r="P34" i="1"/>
  <c r="P33" i="1"/>
  <c r="P32" i="1"/>
  <c r="P31" i="1"/>
  <c r="P30" i="1"/>
  <c r="M40" i="1"/>
  <c r="M39" i="1"/>
  <c r="M38" i="1"/>
  <c r="M37" i="1"/>
  <c r="M36" i="1"/>
  <c r="M35" i="1"/>
  <c r="M34" i="1"/>
  <c r="M33" i="1"/>
  <c r="M32" i="1"/>
  <c r="M31" i="1"/>
  <c r="M30" i="1"/>
  <c r="J40" i="1"/>
  <c r="G40" i="1"/>
  <c r="D40" i="1"/>
  <c r="J39" i="1"/>
  <c r="G39" i="1"/>
  <c r="D39" i="1"/>
  <c r="J38" i="1"/>
  <c r="G38" i="1"/>
  <c r="D38" i="1"/>
  <c r="J37" i="1"/>
  <c r="G37" i="1"/>
  <c r="D37" i="1"/>
  <c r="J36" i="1"/>
  <c r="G36" i="1"/>
  <c r="D36" i="1"/>
  <c r="J35" i="1"/>
  <c r="G35" i="1"/>
  <c r="D35" i="1"/>
  <c r="J34" i="1"/>
  <c r="G34" i="1"/>
  <c r="D34" i="1"/>
  <c r="J33" i="1"/>
  <c r="G33" i="1"/>
  <c r="D33" i="1"/>
  <c r="J32" i="1"/>
  <c r="Q40" i="1"/>
  <c r="Q38" i="1"/>
  <c r="Q36" i="1"/>
  <c r="Q34" i="1"/>
  <c r="Q32" i="1"/>
  <c r="Q30" i="1"/>
  <c r="N39" i="1"/>
  <c r="N37" i="1"/>
  <c r="N35" i="1"/>
  <c r="N33" i="1"/>
  <c r="N31" i="1"/>
  <c r="K40" i="1"/>
  <c r="C40" i="1"/>
  <c r="K39" i="1"/>
  <c r="C39" i="1"/>
  <c r="K38" i="1"/>
  <c r="C38" i="1"/>
  <c r="K37" i="1"/>
  <c r="C37" i="1"/>
  <c r="K36" i="1"/>
  <c r="C36" i="1"/>
  <c r="K35" i="1"/>
  <c r="C35" i="1"/>
  <c r="K34" i="1"/>
  <c r="C34" i="1"/>
  <c r="K33" i="1"/>
  <c r="C33" i="1"/>
  <c r="K32" i="1"/>
  <c r="J31" i="1"/>
  <c r="G31" i="1"/>
  <c r="D31" i="1"/>
  <c r="J30" i="1"/>
  <c r="G30" i="1"/>
  <c r="D30" i="1"/>
  <c r="O35" i="1"/>
  <c r="L36" i="1"/>
  <c r="L32" i="1"/>
  <c r="H39" i="1"/>
  <c r="H36" i="1"/>
  <c r="H35" i="1"/>
  <c r="O40" i="1"/>
  <c r="O38" i="1"/>
  <c r="O36" i="1"/>
  <c r="O34" i="1"/>
  <c r="O32" i="1"/>
  <c r="L39" i="1"/>
  <c r="L37" i="1"/>
  <c r="L35" i="1"/>
  <c r="L33" i="1"/>
  <c r="L31" i="1"/>
  <c r="F40" i="1"/>
  <c r="F39" i="1"/>
  <c r="F38" i="1"/>
  <c r="F37" i="1"/>
  <c r="F36" i="1"/>
  <c r="F35" i="1"/>
  <c r="F34" i="1"/>
  <c r="F33" i="1"/>
  <c r="G32" i="1"/>
  <c r="D32" i="1"/>
  <c r="I31" i="1"/>
  <c r="F31" i="1"/>
  <c r="C31" i="1"/>
  <c r="H30" i="1"/>
  <c r="O39" i="1"/>
  <c r="H38" i="1"/>
  <c r="Q39" i="1"/>
  <c r="Q37" i="1"/>
  <c r="Q35" i="1"/>
  <c r="Q33" i="1"/>
  <c r="Q31" i="1"/>
  <c r="N40" i="1"/>
  <c r="N38" i="1"/>
  <c r="N36" i="1"/>
  <c r="N34" i="1"/>
  <c r="N32" i="1"/>
  <c r="N30" i="1"/>
  <c r="I40" i="1"/>
  <c r="E40" i="1"/>
  <c r="I39" i="1"/>
  <c r="E39" i="1"/>
  <c r="I38" i="1"/>
  <c r="E38" i="1"/>
  <c r="I37" i="1"/>
  <c r="E37" i="1"/>
  <c r="I36" i="1"/>
  <c r="E36" i="1"/>
  <c r="I35" i="1"/>
  <c r="E35" i="1"/>
  <c r="I34" i="1"/>
  <c r="E34" i="1"/>
  <c r="I33" i="1"/>
  <c r="E33" i="1"/>
  <c r="I32" i="1"/>
  <c r="F32" i="1"/>
  <c r="C32" i="1"/>
  <c r="K31" i="1"/>
  <c r="H31" i="1"/>
  <c r="E31" i="1"/>
  <c r="K30" i="1"/>
  <c r="E30" i="1"/>
  <c r="O37" i="1"/>
  <c r="O33" i="1"/>
  <c r="O31" i="1"/>
  <c r="L40" i="1"/>
  <c r="L38" i="1"/>
  <c r="L34" i="1"/>
  <c r="H40" i="1"/>
  <c r="H37" i="1"/>
  <c r="H34" i="1"/>
  <c r="H33" i="1"/>
  <c r="H32" i="1"/>
  <c r="E32" i="1"/>
</calcChain>
</file>

<file path=xl/sharedStrings.xml><?xml version="1.0" encoding="utf-8"?>
<sst xmlns="http://schemas.openxmlformats.org/spreadsheetml/2006/main" count="58" uniqueCount="34">
  <si>
    <t>EN 442 Certification Data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</si>
  <si>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</si>
  <si>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</si>
  <si>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</si>
  <si>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</si>
  <si>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</si>
  <si>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</si>
  <si>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</si>
  <si>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</si>
  <si>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</si>
  <si>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</si>
  <si>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</si>
  <si>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</si>
  <si>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</si>
  <si>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</si>
  <si>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</si>
  <si>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</si>
  <si>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</si>
  <si>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</si>
  <si>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</si>
  <si>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</si>
  <si>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</si>
  <si>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</si>
  <si>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</si>
  <si>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</si>
  <si>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</si>
  <si>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</si>
  <si>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</si>
  <si>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Hygiene Planar 8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</si>
  <si>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</si>
  <si>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</si>
  <si>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</si>
  <si>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</si>
  <si>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Ydelses tabel, Aritmetisk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</si>
</sst>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/>
      <top style="medium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thin">
        <color rgb="FF31869B"/>
      </bottom>
      <diagonal/>
    </border>
    <border>
      <left/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/>
      <right style="thin">
        <color rgb="FF31869B"/>
      </right>
      <top style="thin">
        <color rgb="FF31869B"/>
      </top>
      <bottom style="thin">
        <color rgb="FF31869B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rgb="FF31869B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rgb="FF31869B"/>
      </bottom>
      <diagonal/>
    </border>
    <border>
      <left/>
      <right/>
      <top style="thin">
        <color theme="8" tint="-0.24994659260841701"/>
      </top>
      <bottom style="medium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  <border>
      <left/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/>
      <top style="thin">
        <color rgb="FF31869B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106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5" fontId="6" fillId="0" borderId="12" xfId="1" applyNumberFormat="1" applyFont="1" applyBorder="1" applyProtection="1">
      <protection hidden="1"/>
    </xf>
    <xf numFmtId="165" fontId="6" fillId="0" borderId="13" xfId="1" applyNumberFormat="1" applyFont="1" applyBorder="1" applyProtection="1">
      <protection hidden="1"/>
    </xf>
    <xf numFmtId="165" fontId="6" fillId="0" borderId="14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6" fontId="6" fillId="3" borderId="16" xfId="1" applyNumberFormat="1" applyFont="1" applyFill="1" applyBorder="1" applyProtection="1">
      <protection hidden="1"/>
    </xf>
    <xf numFmtId="166" fontId="6" fillId="3" borderId="2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15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2" xfId="1" applyNumberFormat="1" applyFont="1" applyBorder="1" applyProtection="1">
      <protection hidden="1"/>
    </xf>
    <xf numFmtId="167" fontId="6" fillId="0" borderId="16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3" borderId="2" xfId="1" applyNumberFormat="1" applyFont="1" applyFill="1" applyBorder="1" applyProtection="1">
      <protection hidden="1"/>
    </xf>
    <xf numFmtId="167" fontId="6" fillId="3" borderId="16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5" xfId="1" applyNumberFormat="1" applyFont="1" applyFill="1" applyBorder="1" applyProtection="1"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8" xfId="1" applyNumberFormat="1" applyFont="1" applyBorder="1" applyProtection="1">
      <protection hidden="1"/>
    </xf>
    <xf numFmtId="167" fontId="6" fillId="0" borderId="19" xfId="1" applyNumberFormat="1" applyFont="1" applyBorder="1" applyProtection="1">
      <protection hidden="1"/>
    </xf>
    <xf numFmtId="167" fontId="6" fillId="0" borderId="17" xfId="1" applyNumberFormat="1" applyFont="1" applyBorder="1" applyProtection="1"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9" fillId="2" borderId="0" xfId="0" applyFont="1" applyFill="1" applyProtection="1">
      <protection hidden="1"/>
    </xf>
    <xf numFmtId="0" fontId="19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165" fontId="16" fillId="3" borderId="20" xfId="1" applyNumberFormat="1" applyFont="1" applyFill="1" applyBorder="1" applyAlignment="1" applyProtection="1">
      <alignment horizontal="right" vertical="center"/>
      <protection hidden="1"/>
    </xf>
    <xf numFmtId="165" fontId="16" fillId="0" borderId="20" xfId="1" applyNumberFormat="1" applyFont="1" applyBorder="1" applyAlignment="1" applyProtection="1">
      <alignment horizontal="right" vertical="center"/>
      <protection hidden="1"/>
    </xf>
    <xf numFmtId="165" fontId="16" fillId="3" borderId="22" xfId="1" applyNumberFormat="1" applyFont="1" applyFill="1" applyBorder="1" applyAlignment="1" applyProtection="1">
      <alignment horizontal="right" vertical="center"/>
      <protection hidden="1"/>
    </xf>
    <xf numFmtId="165" fontId="16" fillId="3" borderId="23" xfId="1" applyNumberFormat="1" applyFont="1" applyFill="1" applyBorder="1" applyAlignment="1" applyProtection="1">
      <alignment horizontal="right" vertical="center"/>
      <protection hidden="1"/>
    </xf>
    <xf numFmtId="165" fontId="16" fillId="0" borderId="24" xfId="1" applyNumberFormat="1" applyFont="1" applyBorder="1" applyAlignment="1" applyProtection="1">
      <alignment horizontal="right" vertical="center"/>
      <protection hidden="1"/>
    </xf>
    <xf numFmtId="165" fontId="16" fillId="0" borderId="25" xfId="1" applyNumberFormat="1" applyFont="1" applyBorder="1" applyAlignment="1" applyProtection="1">
      <alignment horizontal="right" vertical="center"/>
      <protection hidden="1"/>
    </xf>
    <xf numFmtId="165" fontId="16" fillId="3" borderId="24" xfId="1" applyNumberFormat="1" applyFont="1" applyFill="1" applyBorder="1" applyAlignment="1" applyProtection="1">
      <alignment horizontal="right" vertical="center"/>
      <protection hidden="1"/>
    </xf>
    <xf numFmtId="165" fontId="16" fillId="3" borderId="25" xfId="1" applyNumberFormat="1" applyFont="1" applyFill="1" applyBorder="1" applyAlignment="1" applyProtection="1">
      <alignment horizontal="right" vertical="center"/>
      <protection hidden="1"/>
    </xf>
    <xf numFmtId="165" fontId="16" fillId="3" borderId="26" xfId="1" applyNumberFormat="1" applyFont="1" applyFill="1" applyBorder="1" applyAlignment="1" applyProtection="1">
      <alignment horizontal="right" vertical="center"/>
      <protection hidden="1"/>
    </xf>
    <xf numFmtId="165" fontId="16" fillId="0" borderId="27" xfId="1" applyNumberFormat="1" applyFont="1" applyBorder="1" applyAlignment="1" applyProtection="1">
      <alignment horizontal="right" vertical="center"/>
      <protection hidden="1"/>
    </xf>
    <xf numFmtId="165" fontId="16" fillId="3" borderId="27" xfId="1" applyNumberFormat="1" applyFont="1" applyFill="1" applyBorder="1" applyAlignment="1" applyProtection="1">
      <alignment horizontal="right" vertical="center"/>
      <protection hidden="1"/>
    </xf>
    <xf numFmtId="165" fontId="16" fillId="0" borderId="29" xfId="1" applyNumberFormat="1" applyFont="1" applyBorder="1" applyAlignment="1" applyProtection="1">
      <alignment horizontal="right" vertical="center"/>
      <protection hidden="1"/>
    </xf>
    <xf numFmtId="165" fontId="16" fillId="3" borderId="29" xfId="1" applyNumberFormat="1" applyFont="1" applyFill="1" applyBorder="1" applyAlignment="1" applyProtection="1">
      <alignment horizontal="right" vertical="center"/>
      <protection hidden="1"/>
    </xf>
    <xf numFmtId="0" fontId="18" fillId="0" borderId="0" xfId="0" applyFont="1" applyAlignment="1" applyProtection="1">
      <alignment vertical="center"/>
      <protection hidden="1"/>
    </xf>
    <xf numFmtId="164" fontId="20" fillId="0" borderId="0" xfId="0" applyNumberFormat="1" applyFont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7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0" fillId="4" borderId="0" xfId="0" applyNumberFormat="1" applyFont="1" applyFill="1"/>
    <xf numFmtId="164" fontId="9" fillId="3" borderId="4" xfId="1" applyNumberFormat="1" applyFont="1" applyFill="1" applyBorder="1" applyAlignment="1" applyProtection="1">
      <alignment horizontal="center"/>
      <protection hidden="1"/>
    </xf>
    <xf numFmtId="165" fontId="16" fillId="5" borderId="21" xfId="1" applyNumberFormat="1" applyFont="1" applyFill="1" applyBorder="1" applyAlignment="1" applyProtection="1">
      <alignment horizontal="right" vertical="center"/>
      <protection hidden="1"/>
    </xf>
    <xf numFmtId="165" fontId="16" fillId="5" borderId="28" xfId="1" applyNumberFormat="1" applyFont="1" applyFill="1" applyBorder="1" applyAlignment="1" applyProtection="1">
      <alignment horizontal="right" vertical="center"/>
      <protection hidden="1"/>
    </xf>
    <xf numFmtId="0" fontId="21" fillId="0" borderId="0" xfId="0" applyFont="1" applyAlignment="1">
      <alignment vertical="center"/>
    </xf>
    <xf numFmtId="164" fontId="22" fillId="2" borderId="0" xfId="1" applyNumberFormat="1" applyFont="1" applyFill="1" applyProtection="1">
      <protection hidden="1"/>
    </xf>
    <xf numFmtId="0" fontId="23" fillId="0" borderId="0" xfId="0" applyFont="1" applyProtection="1">
      <protection hidden="1"/>
    </xf>
    <xf numFmtId="0" fontId="14" fillId="0" borderId="0" xfId="2" applyFont="1" applyProtection="1">
      <protection locked="0"/>
    </xf>
    <xf numFmtId="164" fontId="6" fillId="0" borderId="8" xfId="1" applyNumberFormat="1" applyFont="1" applyBorder="1" applyAlignment="1" applyProtection="1">
      <alignment horizontal="center" vertical="center"/>
      <protection hidden="1"/>
    </xf>
    <xf numFmtId="164" fontId="6" fillId="0" borderId="9" xfId="1" applyNumberFormat="1" applyFont="1" applyBorder="1" applyAlignment="1" applyProtection="1">
      <alignment horizontal="center" vertical="center"/>
      <protection hidden="1"/>
    </xf>
    <xf numFmtId="164" fontId="6" fillId="0" borderId="10" xfId="1" applyNumberFormat="1" applyFont="1" applyBorder="1" applyAlignment="1" applyProtection="1">
      <alignment horizontal="center" vertical="center"/>
      <protection hidden="1"/>
    </xf>
    <xf numFmtId="164" fontId="6" fillId="0" borderId="31" xfId="1" applyNumberFormat="1" applyFont="1" applyBorder="1" applyAlignment="1" applyProtection="1">
      <alignment horizontal="center" vertical="center"/>
      <protection hidden="1"/>
    </xf>
    <xf numFmtId="164" fontId="6" fillId="0" borderId="32" xfId="1" applyNumberFormat="1" applyFont="1" applyBorder="1" applyAlignment="1" applyProtection="1">
      <alignment horizontal="center" vertical="center"/>
      <protection hidden="1"/>
    </xf>
    <xf numFmtId="164" fontId="6" fillId="0" borderId="30" xfId="1" applyNumberFormat="1" applyFont="1" applyBorder="1" applyAlignment="1" applyProtection="1">
      <alignment horizontal="center" vertical="center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5" fontId="16" fillId="3" borderId="33" xfId="1" applyNumberFormat="1" applyFont="1" applyFill="1" applyBorder="1" applyAlignment="1" applyProtection="1">
      <alignment horizontal="right" vertical="center"/>
      <protection hidden="1"/>
    </xf>
    <xf numFmtId="165" fontId="16" fillId="3" borderId="34" xfId="1" applyNumberFormat="1" applyFont="1" applyFill="1" applyBorder="1" applyAlignment="1" applyProtection="1">
      <alignment horizontal="right" vertical="center"/>
      <protection hidden="1"/>
    </xf>
    <xf numFmtId="165" fontId="16" fillId="3" borderId="35" xfId="1" applyNumberFormat="1" applyFont="1" applyFill="1" applyBorder="1" applyAlignment="1" applyProtection="1">
      <alignment horizontal="right" vertical="center"/>
      <protection hidden="1"/>
    </xf>
    <xf numFmtId="165" fontId="16" fillId="3" borderId="36" xfId="1" applyNumberFormat="1" applyFont="1" applyFill="1" applyBorder="1" applyAlignment="1" applyProtection="1">
      <alignment horizontal="right" vertical="center"/>
      <protection hidden="1"/>
    </xf>
    <xf numFmtId="165" fontId="16" fillId="3" borderId="37" xfId="1" applyNumberFormat="1" applyFont="1" applyFill="1" applyBorder="1" applyAlignment="1" applyProtection="1">
      <alignment horizontal="right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869B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789089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56"/>
  <sheetViews>
    <sheetView showGridLines="0" tabSelected="1" topLeftCell="A8" zoomScale="85" zoomScaleNormal="85" workbookViewId="0">
      <selection activeCell="T15" sqref="T15"/>
    </sheetView>
  </sheetViews>
  <sheetFormatPr defaultRowHeight="15" x14ac:dyDescent="0.25"/>
  <cols>
    <col min="1" max="1" width="12.140625" style="3" customWidth="1"/>
    <col min="2" max="2" width="12.5703125" style="3" customWidth="1"/>
    <col min="3" max="4" width="9.140625" style="3" customWidth="1"/>
    <col min="5" max="16384" width="9.140625" style="3"/>
  </cols>
  <sheetData>
    <row r="1" spans="1:40" ht="30.75" customHeight="1" x14ac:dyDescent="0.5">
      <c r="A1" s="1"/>
      <c r="B1" s="2"/>
      <c r="C1" s="98" t="s">
        <v>28</v>
      </c>
      <c r="D1" s="98"/>
      <c r="E1" s="98"/>
      <c r="F1" s="98"/>
      <c r="G1" s="98"/>
    </row>
    <row r="2" spans="1:40" ht="15.75" customHeight="1" x14ac:dyDescent="0.25">
      <c r="A2" s="4"/>
      <c r="B2" s="5"/>
      <c r="C2" s="5"/>
      <c r="D2" s="5"/>
      <c r="E2" s="6"/>
      <c r="F2" s="6"/>
      <c r="G2" s="6"/>
      <c r="H2" s="6"/>
      <c r="I2" s="6"/>
      <c r="J2" s="6"/>
      <c r="K2" s="6"/>
      <c r="L2" s="6"/>
      <c r="M2" s="6"/>
      <c r="Q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</row>
    <row r="3" spans="1:40" ht="15.75" customHeight="1" x14ac:dyDescent="0.25">
      <c r="B3" s="7"/>
      <c r="C3" s="7"/>
      <c r="D3" s="7"/>
    </row>
    <row r="4" spans="1:40" ht="21" x14ac:dyDescent="0.35">
      <c r="A4" s="8" t="s">
        <v>0</v>
      </c>
      <c r="B4" s="9"/>
      <c r="C4" s="9"/>
      <c r="D4" s="9"/>
    </row>
    <row r="5" spans="1:40" ht="15.75" x14ac:dyDescent="0.25">
      <c r="A5" s="90" t="s">
        <v>10</v>
      </c>
      <c r="B5" s="92"/>
      <c r="C5" s="90" t="s">
        <v>1</v>
      </c>
      <c r="D5" s="91"/>
      <c r="E5" s="92"/>
      <c r="F5" s="90" t="s">
        <v>2</v>
      </c>
      <c r="G5" s="91"/>
      <c r="H5" s="92"/>
      <c r="I5" s="90" t="s">
        <v>3</v>
      </c>
      <c r="J5" s="91"/>
      <c r="K5" s="92"/>
      <c r="L5" s="90" t="s">
        <v>4</v>
      </c>
      <c r="M5" s="91"/>
      <c r="N5" s="92"/>
      <c r="O5" s="90" t="s">
        <v>5</v>
      </c>
      <c r="P5" s="91"/>
      <c r="Q5" s="92"/>
    </row>
    <row r="6" spans="1:40" ht="16.5" thickBot="1" x14ac:dyDescent="0.3">
      <c r="A6" s="99" t="s">
        <v>6</v>
      </c>
      <c r="B6" s="100"/>
      <c r="C6" s="77">
        <v>10</v>
      </c>
      <c r="D6" s="77">
        <v>20</v>
      </c>
      <c r="E6" s="77">
        <v>30</v>
      </c>
      <c r="F6" s="77">
        <v>10</v>
      </c>
      <c r="G6" s="77">
        <v>20</v>
      </c>
      <c r="H6" s="77">
        <v>30</v>
      </c>
      <c r="I6" s="77">
        <v>10</v>
      </c>
      <c r="J6" s="77">
        <v>20</v>
      </c>
      <c r="K6" s="77">
        <v>30</v>
      </c>
      <c r="L6" s="77">
        <v>10</v>
      </c>
      <c r="M6" s="77">
        <v>20</v>
      </c>
      <c r="N6" s="77">
        <v>30</v>
      </c>
      <c r="O6" s="77">
        <v>10</v>
      </c>
      <c r="P6" s="77">
        <v>20</v>
      </c>
      <c r="Q6" s="77">
        <v>30</v>
      </c>
    </row>
    <row r="7" spans="1:40" ht="15.75" x14ac:dyDescent="0.25">
      <c r="A7" s="90" t="s">
        <v>9</v>
      </c>
      <c r="B7" s="91"/>
      <c r="C7" s="11">
        <v>394</v>
      </c>
      <c r="D7" s="13">
        <v>680</v>
      </c>
      <c r="E7" s="12">
        <v>983</v>
      </c>
      <c r="F7" s="11">
        <v>481</v>
      </c>
      <c r="G7" s="13">
        <v>820</v>
      </c>
      <c r="H7" s="12">
        <v>1168</v>
      </c>
      <c r="I7" s="11">
        <v>562</v>
      </c>
      <c r="J7" s="13">
        <v>952</v>
      </c>
      <c r="K7" s="12">
        <v>1357</v>
      </c>
      <c r="L7" s="14">
        <v>636</v>
      </c>
      <c r="M7" s="13">
        <v>1077</v>
      </c>
      <c r="N7" s="12">
        <v>1550</v>
      </c>
      <c r="O7" s="11">
        <v>765</v>
      </c>
      <c r="P7" s="13">
        <v>1308</v>
      </c>
      <c r="Q7" s="12">
        <v>1959</v>
      </c>
    </row>
    <row r="8" spans="1:40" ht="15.75" x14ac:dyDescent="0.25">
      <c r="A8" s="96" t="s">
        <v>11</v>
      </c>
      <c r="B8" s="97"/>
      <c r="C8" s="16">
        <v>1.2661</v>
      </c>
      <c r="D8" s="17">
        <v>1.3021</v>
      </c>
      <c r="E8" s="15">
        <v>1.3009999999999999</v>
      </c>
      <c r="F8" s="16">
        <v>1.2657</v>
      </c>
      <c r="G8" s="17">
        <v>1.3052999999999999</v>
      </c>
      <c r="H8" s="15">
        <v>1.284</v>
      </c>
      <c r="I8" s="16">
        <v>1.2654000000000001</v>
      </c>
      <c r="J8" s="17">
        <v>1.3086</v>
      </c>
      <c r="K8" s="15">
        <v>1.2670999999999999</v>
      </c>
      <c r="L8" s="18">
        <v>1.2654000000000001</v>
      </c>
      <c r="M8" s="17">
        <v>1.3156000000000001</v>
      </c>
      <c r="N8" s="15">
        <v>1.2884</v>
      </c>
      <c r="O8" s="16">
        <v>1.2658</v>
      </c>
      <c r="P8" s="19">
        <v>1.3294999999999999</v>
      </c>
      <c r="Q8" s="15">
        <v>1.3310999999999999</v>
      </c>
    </row>
    <row r="9" spans="1:40" ht="15.75" x14ac:dyDescent="0.25">
      <c r="A9" s="90" t="s">
        <v>12</v>
      </c>
      <c r="B9" s="91"/>
      <c r="C9" s="20">
        <v>0.91</v>
      </c>
      <c r="D9" s="22">
        <v>1.825</v>
      </c>
      <c r="E9" s="21">
        <v>2.73</v>
      </c>
      <c r="F9" s="20">
        <v>1.1399999999999999</v>
      </c>
      <c r="G9" s="22">
        <v>2.2799999999999998</v>
      </c>
      <c r="H9" s="21">
        <v>3.42</v>
      </c>
      <c r="I9" s="20">
        <v>1.37</v>
      </c>
      <c r="J9" s="22">
        <v>2.74</v>
      </c>
      <c r="K9" s="21">
        <v>4.1100000000000003</v>
      </c>
      <c r="L9" s="23">
        <v>1.6</v>
      </c>
      <c r="M9" s="22">
        <v>3.2</v>
      </c>
      <c r="N9" s="21">
        <v>4.79</v>
      </c>
      <c r="O9" s="20">
        <v>2.06</v>
      </c>
      <c r="P9" s="22">
        <v>4.12</v>
      </c>
      <c r="Q9" s="21">
        <v>6.18</v>
      </c>
    </row>
    <row r="10" spans="1:40" ht="15.75" x14ac:dyDescent="0.25">
      <c r="A10" s="96" t="s">
        <v>13</v>
      </c>
      <c r="B10" s="97"/>
      <c r="C10" s="24">
        <v>10.79</v>
      </c>
      <c r="D10" s="26">
        <v>19.260000000000002</v>
      </c>
      <c r="E10" s="25">
        <v>28.53</v>
      </c>
      <c r="F10" s="24">
        <v>13.15</v>
      </c>
      <c r="G10" s="26">
        <v>23.88</v>
      </c>
      <c r="H10" s="25">
        <v>35.07</v>
      </c>
      <c r="I10" s="24">
        <v>15.5</v>
      </c>
      <c r="J10" s="26">
        <v>28.5</v>
      </c>
      <c r="K10" s="25">
        <v>41.6</v>
      </c>
      <c r="L10" s="27">
        <v>18.149999999999999</v>
      </c>
      <c r="M10" s="26">
        <v>33.33</v>
      </c>
      <c r="N10" s="25">
        <v>48.1</v>
      </c>
      <c r="O10" s="24">
        <v>23.45</v>
      </c>
      <c r="P10" s="26">
        <v>43</v>
      </c>
      <c r="Q10" s="25">
        <v>61.1</v>
      </c>
    </row>
    <row r="11" spans="1:40" ht="16.5" thickBot="1" x14ac:dyDescent="0.3">
      <c r="A11" s="90" t="s">
        <v>14</v>
      </c>
      <c r="B11" s="91"/>
      <c r="C11" s="28">
        <v>2.35</v>
      </c>
      <c r="D11" s="30">
        <v>4.49</v>
      </c>
      <c r="E11" s="29">
        <v>6.57</v>
      </c>
      <c r="F11" s="28">
        <v>2.85</v>
      </c>
      <c r="G11" s="30">
        <v>5.7</v>
      </c>
      <c r="H11" s="29">
        <v>7.93</v>
      </c>
      <c r="I11" s="28">
        <v>3.35</v>
      </c>
      <c r="J11" s="30">
        <v>6.9</v>
      </c>
      <c r="K11" s="29">
        <v>9.3000000000000007</v>
      </c>
      <c r="L11" s="31">
        <v>3.83</v>
      </c>
      <c r="M11" s="30">
        <v>7.57</v>
      </c>
      <c r="N11" s="29">
        <v>10.77</v>
      </c>
      <c r="O11" s="28">
        <v>4.8</v>
      </c>
      <c r="P11" s="30">
        <v>8.9</v>
      </c>
      <c r="Q11" s="29">
        <v>13.7</v>
      </c>
    </row>
    <row r="12" spans="1:40" ht="15.7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9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40" ht="21" x14ac:dyDescent="0.35">
      <c r="A13" s="8" t="s">
        <v>33</v>
      </c>
      <c r="B13" s="8"/>
      <c r="C13" s="8"/>
      <c r="D13" s="8"/>
      <c r="E13" s="8"/>
      <c r="F13" s="8"/>
      <c r="G13" s="8"/>
      <c r="H13" s="8"/>
      <c r="I13" s="8"/>
      <c r="J13" s="8"/>
      <c r="N13" s="8" t="s">
        <v>24</v>
      </c>
      <c r="O13" s="8"/>
      <c r="P13" s="8"/>
      <c r="Q13" s="45"/>
      <c r="R13" s="8"/>
      <c r="T13" s="7"/>
      <c r="U13" s="7"/>
      <c r="AN13" s="8"/>
    </row>
    <row r="14" spans="1:40" ht="21" x14ac:dyDescent="0.35">
      <c r="A14" s="32" t="s">
        <v>22</v>
      </c>
      <c r="B14" s="32"/>
      <c r="C14" s="32"/>
      <c r="D14" s="32"/>
      <c r="E14" s="32"/>
      <c r="F14" s="33" t="s">
        <v>18</v>
      </c>
      <c r="G14" s="33"/>
      <c r="H14" s="33"/>
      <c r="I14" s="33"/>
      <c r="J14" s="33"/>
      <c r="N14" s="32" t="s">
        <v>22</v>
      </c>
      <c r="O14" s="33"/>
      <c r="P14" s="1"/>
      <c r="Q14" s="1"/>
      <c r="R14" s="46"/>
      <c r="T14" s="1"/>
      <c r="U14" s="1"/>
      <c r="AN14" s="1"/>
    </row>
    <row r="15" spans="1:40" ht="15.75" x14ac:dyDescent="0.25">
      <c r="A15" s="38" t="s">
        <v>15</v>
      </c>
      <c r="B15" s="38"/>
      <c r="C15" s="83">
        <v>75</v>
      </c>
      <c r="D15" s="34"/>
      <c r="E15" s="35" t="s">
        <v>7</v>
      </c>
      <c r="F15" s="43" t="s">
        <v>19</v>
      </c>
      <c r="G15" s="43"/>
      <c r="H15" s="43"/>
      <c r="I15" s="44" t="s">
        <v>23</v>
      </c>
      <c r="J15" s="43"/>
      <c r="K15" s="38" t="s">
        <v>15</v>
      </c>
      <c r="N15" s="36">
        <v>75</v>
      </c>
      <c r="O15" s="63">
        <v>75</v>
      </c>
      <c r="P15" s="1"/>
      <c r="Q15" s="1"/>
      <c r="R15" s="1"/>
      <c r="T15" s="1"/>
      <c r="U15" s="1"/>
      <c r="AN15" s="1"/>
    </row>
    <row r="16" spans="1:40" ht="15.75" x14ac:dyDescent="0.25">
      <c r="A16" s="38" t="s">
        <v>16</v>
      </c>
      <c r="B16" s="38"/>
      <c r="C16" s="83">
        <v>65</v>
      </c>
      <c r="D16" s="34"/>
      <c r="E16" s="35" t="s">
        <v>7</v>
      </c>
      <c r="F16" s="43" t="s">
        <v>20</v>
      </c>
      <c r="G16" s="43"/>
      <c r="H16" s="43"/>
      <c r="I16" s="44" t="s">
        <v>23</v>
      </c>
      <c r="J16" s="43"/>
      <c r="K16" s="38" t="s">
        <v>16</v>
      </c>
      <c r="N16" s="36">
        <v>65</v>
      </c>
      <c r="O16" s="63">
        <v>65</v>
      </c>
      <c r="P16" s="1"/>
      <c r="Q16" s="1"/>
      <c r="R16" s="1"/>
      <c r="T16" s="1"/>
      <c r="U16" s="1"/>
      <c r="AN16" s="1"/>
    </row>
    <row r="17" spans="1:40" ht="15.75" x14ac:dyDescent="0.25">
      <c r="A17" s="38" t="s">
        <v>17</v>
      </c>
      <c r="B17" s="38"/>
      <c r="C17" s="83">
        <v>20</v>
      </c>
      <c r="D17" s="34"/>
      <c r="E17" s="35" t="s">
        <v>7</v>
      </c>
      <c r="F17" s="43" t="s">
        <v>21</v>
      </c>
      <c r="G17" s="43"/>
      <c r="H17" s="43"/>
      <c r="I17" s="44" t="s">
        <v>23</v>
      </c>
      <c r="J17" s="43"/>
      <c r="K17" s="38" t="s">
        <v>17</v>
      </c>
      <c r="N17" s="36">
        <v>20</v>
      </c>
      <c r="O17" s="63">
        <v>20</v>
      </c>
      <c r="P17" s="1"/>
      <c r="Q17" s="1"/>
      <c r="R17" s="1"/>
      <c r="T17" s="1"/>
      <c r="U17" s="1"/>
      <c r="AN17" s="1"/>
    </row>
    <row r="18" spans="1:40" ht="15.75" x14ac:dyDescent="0.25">
      <c r="A18" s="39" t="s">
        <v>8</v>
      </c>
      <c r="B18" s="64"/>
      <c r="C18" s="74">
        <f>(AVERAGE(C15:C16))-C17</f>
        <v>50</v>
      </c>
      <c r="D18" s="66"/>
      <c r="E18"/>
      <c r="F18" s="67"/>
      <c r="G18" s="68"/>
      <c r="H18" s="68"/>
      <c r="I18" s="69"/>
      <c r="J18" s="69"/>
      <c r="K18" s="70" t="s">
        <v>8</v>
      </c>
      <c r="L18" s="71"/>
      <c r="M18" s="71"/>
      <c r="N18" s="75">
        <f>(N15-N16)/LN((N15-N17)/(N16-N17))</f>
        <v>49.83288654563971</v>
      </c>
      <c r="O18" s="76">
        <f>(O15-O16)/LN((O15-O17)/(O16-O17))</f>
        <v>49.83288654563971</v>
      </c>
      <c r="P18" s="1"/>
      <c r="Q18" s="1"/>
      <c r="R18" s="1"/>
      <c r="T18" s="1"/>
      <c r="U18" s="1"/>
      <c r="AN18" s="1"/>
    </row>
    <row r="19" spans="1:40" ht="15.75" x14ac:dyDescent="0.25">
      <c r="A19" s="64" t="s">
        <v>27</v>
      </c>
      <c r="B19" s="64"/>
      <c r="C19" s="65">
        <f>(((C15-C16)/(C15-C17))*1)</f>
        <v>0.18181818181818182</v>
      </c>
      <c r="D19" s="66"/>
      <c r="E19"/>
      <c r="F19" s="67"/>
      <c r="G19" s="68"/>
      <c r="H19" s="68"/>
      <c r="I19" s="69"/>
      <c r="J19" s="69"/>
      <c r="K19" s="70" t="s">
        <v>27</v>
      </c>
      <c r="L19" s="71"/>
      <c r="M19" s="71"/>
      <c r="N19" s="72"/>
      <c r="O19" s="73">
        <f>((O15-O16)/(O15-O17)*1)</f>
        <v>0.18181818181818182</v>
      </c>
      <c r="P19" s="1"/>
      <c r="Q19" s="1"/>
      <c r="R19" s="1"/>
      <c r="T19" s="1"/>
      <c r="U19" s="1"/>
      <c r="AN19" s="1"/>
    </row>
    <row r="20" spans="1:40" ht="15.75" x14ac:dyDescent="0.25">
      <c r="A20" s="7"/>
      <c r="B20" s="7"/>
      <c r="C20" s="7"/>
      <c r="D20" s="7"/>
    </row>
    <row r="21" spans="1:40" ht="15.75" x14ac:dyDescent="0.25">
      <c r="A21" s="80" t="s">
        <v>29</v>
      </c>
      <c r="B21" s="81"/>
      <c r="C21" s="81"/>
      <c r="D21" s="81"/>
      <c r="E21" s="82"/>
      <c r="F21" s="82"/>
      <c r="G21" s="82"/>
      <c r="H21" s="82"/>
      <c r="I21" s="82"/>
      <c r="J21" s="82"/>
      <c r="K21" s="82"/>
    </row>
    <row r="22" spans="1:40" ht="15.75" x14ac:dyDescent="0.25">
      <c r="A22" s="80" t="s">
        <v>30</v>
      </c>
      <c r="B22" s="81"/>
      <c r="C22" s="81"/>
      <c r="D22" s="81"/>
      <c r="E22" s="82"/>
      <c r="F22" s="82"/>
      <c r="G22" s="82"/>
      <c r="H22" s="82"/>
      <c r="I22" s="82"/>
      <c r="J22" s="82"/>
      <c r="K22" s="82"/>
    </row>
    <row r="23" spans="1:40" ht="15.75" x14ac:dyDescent="0.25">
      <c r="A23" s="80" t="s">
        <v>31</v>
      </c>
      <c r="B23" s="81"/>
      <c r="C23" s="81"/>
      <c r="D23" s="81"/>
      <c r="E23" s="82"/>
      <c r="F23" s="82"/>
      <c r="G23" s="82"/>
      <c r="H23" s="82"/>
      <c r="I23" s="82"/>
      <c r="J23" s="82"/>
      <c r="K23" s="82"/>
    </row>
    <row r="24" spans="1:40" ht="15.75" x14ac:dyDescent="0.25">
      <c r="A24" s="80" t="s">
        <v>32</v>
      </c>
      <c r="B24" s="81"/>
      <c r="C24" s="81"/>
      <c r="D24" s="81"/>
      <c r="E24" s="82"/>
      <c r="F24" s="82"/>
      <c r="G24" s="82"/>
      <c r="H24" s="82"/>
      <c r="I24" s="82"/>
      <c r="J24" s="82"/>
      <c r="K24" s="82"/>
    </row>
    <row r="25" spans="1:40" ht="15.75" x14ac:dyDescent="0.25">
      <c r="A25" s="62"/>
      <c r="B25" s="7"/>
      <c r="C25" s="7"/>
      <c r="D25" s="7"/>
    </row>
    <row r="26" spans="1:40" ht="21" x14ac:dyDescent="0.35">
      <c r="A26" s="7"/>
      <c r="B26" s="8" t="s">
        <v>26</v>
      </c>
      <c r="C26" s="7"/>
      <c r="D26" s="7"/>
    </row>
    <row r="27" spans="1:40" ht="15.75" x14ac:dyDescent="0.25">
      <c r="A27" s="40"/>
      <c r="B27" s="41" t="s">
        <v>10</v>
      </c>
      <c r="C27" s="90" t="s">
        <v>1</v>
      </c>
      <c r="D27" s="91"/>
      <c r="E27" s="92"/>
      <c r="F27" s="90" t="s">
        <v>2</v>
      </c>
      <c r="G27" s="91"/>
      <c r="H27" s="92"/>
      <c r="I27" s="90" t="s">
        <v>3</v>
      </c>
      <c r="J27" s="91"/>
      <c r="K27" s="92"/>
      <c r="L27" s="90" t="s">
        <v>4</v>
      </c>
      <c r="M27" s="91"/>
      <c r="N27" s="92"/>
      <c r="O27" s="90" t="s">
        <v>5</v>
      </c>
      <c r="P27" s="91"/>
      <c r="Q27" s="92"/>
    </row>
    <row r="28" spans="1:40" ht="15.75" x14ac:dyDescent="0.25">
      <c r="A28" s="40"/>
      <c r="B28" s="42" t="s">
        <v>6</v>
      </c>
      <c r="C28" s="10">
        <v>10</v>
      </c>
      <c r="D28" s="10">
        <v>20</v>
      </c>
      <c r="E28" s="10">
        <v>30</v>
      </c>
      <c r="F28" s="10">
        <v>10</v>
      </c>
      <c r="G28" s="10">
        <v>20</v>
      </c>
      <c r="H28" s="10">
        <v>30</v>
      </c>
      <c r="I28" s="10">
        <v>10</v>
      </c>
      <c r="J28" s="10">
        <v>20</v>
      </c>
      <c r="K28" s="10">
        <v>30</v>
      </c>
      <c r="L28" s="10">
        <v>10</v>
      </c>
      <c r="M28" s="10">
        <v>20</v>
      </c>
      <c r="N28" s="10">
        <v>30</v>
      </c>
      <c r="O28" s="10">
        <v>10</v>
      </c>
      <c r="P28" s="10">
        <v>20</v>
      </c>
      <c r="Q28" s="10">
        <v>30</v>
      </c>
    </row>
    <row r="29" spans="1:40" ht="16.5" thickBot="1" x14ac:dyDescent="0.3">
      <c r="B29" s="37"/>
      <c r="C29" s="84"/>
      <c r="D29" s="85"/>
      <c r="E29" s="86"/>
      <c r="F29" s="84"/>
      <c r="G29" s="85"/>
      <c r="H29" s="86"/>
      <c r="I29" s="84"/>
      <c r="J29" s="85"/>
      <c r="K29" s="86"/>
      <c r="L29" s="87"/>
      <c r="M29" s="88"/>
      <c r="N29" s="89"/>
      <c r="O29" s="87"/>
      <c r="P29" s="88"/>
      <c r="Q29" s="89"/>
    </row>
    <row r="30" spans="1:40" ht="15.75" x14ac:dyDescent="0.25">
      <c r="B30" s="47">
        <v>400</v>
      </c>
      <c r="C30" s="78"/>
      <c r="D30" s="51">
        <f t="shared" ref="D30:E40" si="0">ROUND((($C$18/50)^D$8)*(D$7/1000*$B30),0)</f>
        <v>272</v>
      </c>
      <c r="E30" s="52">
        <f t="shared" si="0"/>
        <v>393</v>
      </c>
      <c r="F30" s="79"/>
      <c r="G30" s="51">
        <f t="shared" ref="G30:H40" si="1">ROUND((($C$18/50)^G$8)*(G$7/1000*$B30),0)</f>
        <v>328</v>
      </c>
      <c r="H30" s="57">
        <f t="shared" si="1"/>
        <v>467</v>
      </c>
      <c r="I30" s="78"/>
      <c r="J30" s="51">
        <f t="shared" ref="J30:K40" si="2">ROUND((($C$18/50)^J$8)*(J$7/1000*$B30),0)</f>
        <v>381</v>
      </c>
      <c r="K30" s="52">
        <f t="shared" si="2"/>
        <v>543</v>
      </c>
      <c r="L30" s="79"/>
      <c r="M30" s="51">
        <f t="shared" ref="M30:N40" si="3">ROUND((($C$18/50)^M$8)*(M$7/1000*$B30),0)</f>
        <v>431</v>
      </c>
      <c r="N30" s="57">
        <f t="shared" si="3"/>
        <v>620</v>
      </c>
      <c r="O30" s="78"/>
      <c r="P30" s="51">
        <f t="shared" ref="P30:Q40" si="4">ROUND((($C$18/50)^P$8)*(P$7/1000*$B30),0)</f>
        <v>523</v>
      </c>
      <c r="Q30" s="52">
        <f t="shared" si="4"/>
        <v>784</v>
      </c>
    </row>
    <row r="31" spans="1:40" ht="15.75" x14ac:dyDescent="0.25">
      <c r="B31" s="48">
        <v>500</v>
      </c>
      <c r="C31" s="53">
        <f t="shared" ref="C31:C40" si="5">ROUND((($C$18/50)^C$8)*(C$7/1000*$B31),0)</f>
        <v>197</v>
      </c>
      <c r="D31" s="50">
        <f t="shared" si="0"/>
        <v>340</v>
      </c>
      <c r="E31" s="54">
        <f t="shared" si="0"/>
        <v>492</v>
      </c>
      <c r="F31" s="60">
        <f t="shared" ref="F31:F40" si="6">ROUND((($C$18/50)^F$8)*(F$7/1000*$B31),0)</f>
        <v>241</v>
      </c>
      <c r="G31" s="50">
        <f t="shared" si="1"/>
        <v>410</v>
      </c>
      <c r="H31" s="58">
        <f t="shared" si="1"/>
        <v>584</v>
      </c>
      <c r="I31" s="53">
        <f t="shared" ref="I31:I40" si="7">ROUND((($C$18/50)^I$8)*(I$7/1000*$B31),0)</f>
        <v>281</v>
      </c>
      <c r="J31" s="50">
        <f t="shared" si="2"/>
        <v>476</v>
      </c>
      <c r="K31" s="54">
        <f t="shared" si="2"/>
        <v>679</v>
      </c>
      <c r="L31" s="60">
        <f t="shared" ref="L31:L40" si="8">ROUND((($C$18/50)^L$8)*(L$7/1000*$B31),0)</f>
        <v>318</v>
      </c>
      <c r="M31" s="50">
        <f t="shared" si="3"/>
        <v>539</v>
      </c>
      <c r="N31" s="58">
        <f t="shared" si="3"/>
        <v>775</v>
      </c>
      <c r="O31" s="53">
        <f t="shared" ref="O31:O40" si="9">ROUND((($C$18/50)^O$8)*(O$7/1000*$B31),0)</f>
        <v>383</v>
      </c>
      <c r="P31" s="50">
        <f t="shared" si="4"/>
        <v>654</v>
      </c>
      <c r="Q31" s="54">
        <f t="shared" si="4"/>
        <v>980</v>
      </c>
    </row>
    <row r="32" spans="1:40" ht="15.75" x14ac:dyDescent="0.25">
      <c r="B32" s="47">
        <v>600</v>
      </c>
      <c r="C32" s="55">
        <f t="shared" si="5"/>
        <v>236</v>
      </c>
      <c r="D32" s="49">
        <f t="shared" si="0"/>
        <v>408</v>
      </c>
      <c r="E32" s="56">
        <f t="shared" si="0"/>
        <v>590</v>
      </c>
      <c r="F32" s="61">
        <f t="shared" si="6"/>
        <v>289</v>
      </c>
      <c r="G32" s="49">
        <f t="shared" si="1"/>
        <v>492</v>
      </c>
      <c r="H32" s="59">
        <f t="shared" si="1"/>
        <v>701</v>
      </c>
      <c r="I32" s="55">
        <f t="shared" si="7"/>
        <v>337</v>
      </c>
      <c r="J32" s="49">
        <f t="shared" si="2"/>
        <v>571</v>
      </c>
      <c r="K32" s="56">
        <f t="shared" si="2"/>
        <v>814</v>
      </c>
      <c r="L32" s="61">
        <f t="shared" si="8"/>
        <v>382</v>
      </c>
      <c r="M32" s="49">
        <f t="shared" si="3"/>
        <v>646</v>
      </c>
      <c r="N32" s="59">
        <f t="shared" si="3"/>
        <v>930</v>
      </c>
      <c r="O32" s="55">
        <f t="shared" si="9"/>
        <v>459</v>
      </c>
      <c r="P32" s="49">
        <f t="shared" si="4"/>
        <v>785</v>
      </c>
      <c r="Q32" s="56">
        <f t="shared" si="4"/>
        <v>1175</v>
      </c>
    </row>
    <row r="33" spans="2:17" ht="15.75" x14ac:dyDescent="0.25">
      <c r="B33" s="48">
        <v>700</v>
      </c>
      <c r="C33" s="53">
        <f t="shared" si="5"/>
        <v>276</v>
      </c>
      <c r="D33" s="50">
        <f t="shared" si="0"/>
        <v>476</v>
      </c>
      <c r="E33" s="54">
        <f t="shared" si="0"/>
        <v>688</v>
      </c>
      <c r="F33" s="60">
        <f t="shared" si="6"/>
        <v>337</v>
      </c>
      <c r="G33" s="50">
        <f t="shared" si="1"/>
        <v>574</v>
      </c>
      <c r="H33" s="58">
        <f t="shared" si="1"/>
        <v>818</v>
      </c>
      <c r="I33" s="53">
        <f t="shared" si="7"/>
        <v>393</v>
      </c>
      <c r="J33" s="50">
        <f t="shared" si="2"/>
        <v>666</v>
      </c>
      <c r="K33" s="54">
        <f t="shared" si="2"/>
        <v>950</v>
      </c>
      <c r="L33" s="60">
        <f t="shared" si="8"/>
        <v>445</v>
      </c>
      <c r="M33" s="50">
        <f t="shared" si="3"/>
        <v>754</v>
      </c>
      <c r="N33" s="58">
        <f t="shared" si="3"/>
        <v>1085</v>
      </c>
      <c r="O33" s="53">
        <f t="shared" si="9"/>
        <v>536</v>
      </c>
      <c r="P33" s="50">
        <f t="shared" si="4"/>
        <v>916</v>
      </c>
      <c r="Q33" s="54">
        <f t="shared" si="4"/>
        <v>1371</v>
      </c>
    </row>
    <row r="34" spans="2:17" ht="15.75" x14ac:dyDescent="0.25">
      <c r="B34" s="47">
        <v>800</v>
      </c>
      <c r="C34" s="55">
        <f t="shared" si="5"/>
        <v>315</v>
      </c>
      <c r="D34" s="49">
        <f t="shared" si="0"/>
        <v>544</v>
      </c>
      <c r="E34" s="56">
        <f t="shared" si="0"/>
        <v>786</v>
      </c>
      <c r="F34" s="61">
        <f t="shared" si="6"/>
        <v>385</v>
      </c>
      <c r="G34" s="49">
        <f t="shared" si="1"/>
        <v>656</v>
      </c>
      <c r="H34" s="59">
        <f t="shared" si="1"/>
        <v>934</v>
      </c>
      <c r="I34" s="55">
        <f t="shared" si="7"/>
        <v>450</v>
      </c>
      <c r="J34" s="49">
        <f t="shared" si="2"/>
        <v>762</v>
      </c>
      <c r="K34" s="56">
        <f t="shared" si="2"/>
        <v>1086</v>
      </c>
      <c r="L34" s="61">
        <f t="shared" si="8"/>
        <v>509</v>
      </c>
      <c r="M34" s="49">
        <f t="shared" si="3"/>
        <v>862</v>
      </c>
      <c r="N34" s="59">
        <f t="shared" si="3"/>
        <v>1240</v>
      </c>
      <c r="O34" s="55">
        <f t="shared" si="9"/>
        <v>612</v>
      </c>
      <c r="P34" s="49">
        <f t="shared" si="4"/>
        <v>1046</v>
      </c>
      <c r="Q34" s="56">
        <f t="shared" si="4"/>
        <v>1567</v>
      </c>
    </row>
    <row r="35" spans="2:17" ht="15.75" x14ac:dyDescent="0.25">
      <c r="B35" s="48">
        <v>900</v>
      </c>
      <c r="C35" s="53">
        <f t="shared" si="5"/>
        <v>355</v>
      </c>
      <c r="D35" s="50">
        <f t="shared" si="0"/>
        <v>612</v>
      </c>
      <c r="E35" s="54">
        <f t="shared" si="0"/>
        <v>885</v>
      </c>
      <c r="F35" s="60">
        <f t="shared" si="6"/>
        <v>433</v>
      </c>
      <c r="G35" s="50">
        <f t="shared" si="1"/>
        <v>738</v>
      </c>
      <c r="H35" s="58">
        <f t="shared" si="1"/>
        <v>1051</v>
      </c>
      <c r="I35" s="53">
        <f t="shared" si="7"/>
        <v>506</v>
      </c>
      <c r="J35" s="50">
        <f t="shared" si="2"/>
        <v>857</v>
      </c>
      <c r="K35" s="54">
        <f t="shared" si="2"/>
        <v>1221</v>
      </c>
      <c r="L35" s="60">
        <f t="shared" si="8"/>
        <v>572</v>
      </c>
      <c r="M35" s="50">
        <f t="shared" si="3"/>
        <v>969</v>
      </c>
      <c r="N35" s="58">
        <f t="shared" si="3"/>
        <v>1395</v>
      </c>
      <c r="O35" s="53">
        <f t="shared" si="9"/>
        <v>689</v>
      </c>
      <c r="P35" s="50">
        <f t="shared" si="4"/>
        <v>1177</v>
      </c>
      <c r="Q35" s="54">
        <f t="shared" si="4"/>
        <v>1763</v>
      </c>
    </row>
    <row r="36" spans="2:17" ht="15.75" x14ac:dyDescent="0.25">
      <c r="B36" s="47">
        <v>1000</v>
      </c>
      <c r="C36" s="55">
        <f t="shared" si="5"/>
        <v>394</v>
      </c>
      <c r="D36" s="49">
        <f t="shared" si="0"/>
        <v>680</v>
      </c>
      <c r="E36" s="56">
        <f t="shared" si="0"/>
        <v>983</v>
      </c>
      <c r="F36" s="61">
        <f t="shared" si="6"/>
        <v>481</v>
      </c>
      <c r="G36" s="49">
        <f t="shared" si="1"/>
        <v>820</v>
      </c>
      <c r="H36" s="59">
        <f t="shared" si="1"/>
        <v>1168</v>
      </c>
      <c r="I36" s="55">
        <f t="shared" si="7"/>
        <v>562</v>
      </c>
      <c r="J36" s="49">
        <f t="shared" si="2"/>
        <v>952</v>
      </c>
      <c r="K36" s="56">
        <f t="shared" si="2"/>
        <v>1357</v>
      </c>
      <c r="L36" s="61">
        <f t="shared" si="8"/>
        <v>636</v>
      </c>
      <c r="M36" s="49">
        <f t="shared" si="3"/>
        <v>1077</v>
      </c>
      <c r="N36" s="59">
        <f t="shared" si="3"/>
        <v>1550</v>
      </c>
      <c r="O36" s="55">
        <f t="shared" si="9"/>
        <v>765</v>
      </c>
      <c r="P36" s="49">
        <f t="shared" si="4"/>
        <v>1308</v>
      </c>
      <c r="Q36" s="56">
        <f t="shared" si="4"/>
        <v>1959</v>
      </c>
    </row>
    <row r="37" spans="2:17" ht="15.75" x14ac:dyDescent="0.25">
      <c r="B37" s="48">
        <v>1100</v>
      </c>
      <c r="C37" s="53">
        <f t="shared" si="5"/>
        <v>433</v>
      </c>
      <c r="D37" s="50">
        <f t="shared" si="0"/>
        <v>748</v>
      </c>
      <c r="E37" s="54">
        <f t="shared" si="0"/>
        <v>1081</v>
      </c>
      <c r="F37" s="60">
        <f t="shared" si="6"/>
        <v>529</v>
      </c>
      <c r="G37" s="50">
        <f t="shared" si="1"/>
        <v>902</v>
      </c>
      <c r="H37" s="58">
        <f t="shared" si="1"/>
        <v>1285</v>
      </c>
      <c r="I37" s="53">
        <f t="shared" si="7"/>
        <v>618</v>
      </c>
      <c r="J37" s="50">
        <f t="shared" si="2"/>
        <v>1047</v>
      </c>
      <c r="K37" s="54">
        <f t="shared" si="2"/>
        <v>1493</v>
      </c>
      <c r="L37" s="60">
        <f t="shared" si="8"/>
        <v>700</v>
      </c>
      <c r="M37" s="50">
        <f t="shared" si="3"/>
        <v>1185</v>
      </c>
      <c r="N37" s="58">
        <f t="shared" si="3"/>
        <v>1705</v>
      </c>
      <c r="O37" s="53">
        <f t="shared" si="9"/>
        <v>842</v>
      </c>
      <c r="P37" s="50">
        <f t="shared" si="4"/>
        <v>1439</v>
      </c>
      <c r="Q37" s="54">
        <f t="shared" si="4"/>
        <v>2155</v>
      </c>
    </row>
    <row r="38" spans="2:17" ht="15.75" x14ac:dyDescent="0.25">
      <c r="B38" s="47">
        <v>1200</v>
      </c>
      <c r="C38" s="55">
        <f t="shared" si="5"/>
        <v>473</v>
      </c>
      <c r="D38" s="49">
        <f t="shared" si="0"/>
        <v>816</v>
      </c>
      <c r="E38" s="56">
        <f t="shared" si="0"/>
        <v>1180</v>
      </c>
      <c r="F38" s="61">
        <f t="shared" si="6"/>
        <v>577</v>
      </c>
      <c r="G38" s="49">
        <f t="shared" si="1"/>
        <v>984</v>
      </c>
      <c r="H38" s="59">
        <f t="shared" si="1"/>
        <v>1402</v>
      </c>
      <c r="I38" s="55">
        <f t="shared" si="7"/>
        <v>674</v>
      </c>
      <c r="J38" s="49">
        <f t="shared" si="2"/>
        <v>1142</v>
      </c>
      <c r="K38" s="56">
        <f t="shared" si="2"/>
        <v>1628</v>
      </c>
      <c r="L38" s="61">
        <f t="shared" si="8"/>
        <v>763</v>
      </c>
      <c r="M38" s="49">
        <f t="shared" si="3"/>
        <v>1292</v>
      </c>
      <c r="N38" s="59">
        <f t="shared" si="3"/>
        <v>1860</v>
      </c>
      <c r="O38" s="55">
        <f t="shared" si="9"/>
        <v>918</v>
      </c>
      <c r="P38" s="49">
        <f t="shared" si="4"/>
        <v>1570</v>
      </c>
      <c r="Q38" s="56">
        <f t="shared" si="4"/>
        <v>2351</v>
      </c>
    </row>
    <row r="39" spans="2:17" ht="15.75" x14ac:dyDescent="0.25">
      <c r="B39" s="48">
        <v>1400</v>
      </c>
      <c r="C39" s="53">
        <f t="shared" si="5"/>
        <v>552</v>
      </c>
      <c r="D39" s="50">
        <f t="shared" si="0"/>
        <v>952</v>
      </c>
      <c r="E39" s="54">
        <f t="shared" si="0"/>
        <v>1376</v>
      </c>
      <c r="F39" s="60">
        <f t="shared" si="6"/>
        <v>673</v>
      </c>
      <c r="G39" s="50">
        <f t="shared" si="1"/>
        <v>1148</v>
      </c>
      <c r="H39" s="58">
        <f t="shared" si="1"/>
        <v>1635</v>
      </c>
      <c r="I39" s="53">
        <f t="shared" si="7"/>
        <v>787</v>
      </c>
      <c r="J39" s="50">
        <f t="shared" si="2"/>
        <v>1333</v>
      </c>
      <c r="K39" s="54">
        <f t="shared" si="2"/>
        <v>1900</v>
      </c>
      <c r="L39" s="60">
        <f t="shared" si="8"/>
        <v>890</v>
      </c>
      <c r="M39" s="50">
        <f t="shared" si="3"/>
        <v>1508</v>
      </c>
      <c r="N39" s="58">
        <f t="shared" si="3"/>
        <v>2170</v>
      </c>
      <c r="O39" s="53">
        <f t="shared" si="9"/>
        <v>1071</v>
      </c>
      <c r="P39" s="50">
        <f t="shared" si="4"/>
        <v>1831</v>
      </c>
      <c r="Q39" s="54">
        <f t="shared" si="4"/>
        <v>2743</v>
      </c>
    </row>
    <row r="40" spans="2:17" ht="16.5" thickBot="1" x14ac:dyDescent="0.3">
      <c r="B40" s="47">
        <v>1600</v>
      </c>
      <c r="C40" s="101">
        <f t="shared" si="5"/>
        <v>630</v>
      </c>
      <c r="D40" s="102">
        <f t="shared" si="0"/>
        <v>1088</v>
      </c>
      <c r="E40" s="103">
        <f t="shared" si="0"/>
        <v>1573</v>
      </c>
      <c r="F40" s="104">
        <f t="shared" si="6"/>
        <v>770</v>
      </c>
      <c r="G40" s="102">
        <f t="shared" si="1"/>
        <v>1312</v>
      </c>
      <c r="H40" s="105">
        <f t="shared" si="1"/>
        <v>1869</v>
      </c>
      <c r="I40" s="101">
        <f t="shared" si="7"/>
        <v>899</v>
      </c>
      <c r="J40" s="102">
        <f t="shared" si="2"/>
        <v>1523</v>
      </c>
      <c r="K40" s="103">
        <f t="shared" si="2"/>
        <v>2171</v>
      </c>
      <c r="L40" s="104">
        <f t="shared" si="8"/>
        <v>1018</v>
      </c>
      <c r="M40" s="102">
        <f t="shared" si="3"/>
        <v>1723</v>
      </c>
      <c r="N40" s="105">
        <f t="shared" si="3"/>
        <v>2480</v>
      </c>
      <c r="O40" s="101">
        <f t="shared" si="9"/>
        <v>1224</v>
      </c>
      <c r="P40" s="102">
        <f t="shared" si="4"/>
        <v>2093</v>
      </c>
      <c r="Q40" s="103">
        <f t="shared" si="4"/>
        <v>3134</v>
      </c>
    </row>
    <row r="42" spans="2:17" ht="21" x14ac:dyDescent="0.35">
      <c r="B42" s="46" t="s">
        <v>25</v>
      </c>
    </row>
    <row r="43" spans="2:17" ht="15.75" x14ac:dyDescent="0.25">
      <c r="B43" s="41" t="s">
        <v>10</v>
      </c>
      <c r="C43" s="90" t="s">
        <v>1</v>
      </c>
      <c r="D43" s="91"/>
      <c r="E43" s="92"/>
      <c r="F43" s="90" t="s">
        <v>2</v>
      </c>
      <c r="G43" s="91"/>
      <c r="H43" s="92"/>
      <c r="I43" s="90" t="s">
        <v>3</v>
      </c>
      <c r="J43" s="91"/>
      <c r="K43" s="92"/>
      <c r="L43" s="90" t="s">
        <v>4</v>
      </c>
      <c r="M43" s="91"/>
      <c r="N43" s="92"/>
      <c r="O43" s="90" t="s">
        <v>5</v>
      </c>
      <c r="P43" s="91"/>
      <c r="Q43" s="92"/>
    </row>
    <row r="44" spans="2:17" ht="15.75" x14ac:dyDescent="0.25">
      <c r="B44" s="42" t="s">
        <v>6</v>
      </c>
      <c r="C44" s="10">
        <v>10</v>
      </c>
      <c r="D44" s="10">
        <v>20</v>
      </c>
      <c r="E44" s="10">
        <v>30</v>
      </c>
      <c r="F44" s="10">
        <v>10</v>
      </c>
      <c r="G44" s="10">
        <v>20</v>
      </c>
      <c r="H44" s="10">
        <v>30</v>
      </c>
      <c r="I44" s="10">
        <v>10</v>
      </c>
      <c r="J44" s="10">
        <v>20</v>
      </c>
      <c r="K44" s="10">
        <v>30</v>
      </c>
      <c r="L44" s="10">
        <v>10</v>
      </c>
      <c r="M44" s="10">
        <v>20</v>
      </c>
      <c r="N44" s="10">
        <v>30</v>
      </c>
      <c r="O44" s="10">
        <v>10</v>
      </c>
      <c r="P44" s="10">
        <v>20</v>
      </c>
      <c r="Q44" s="10">
        <v>30</v>
      </c>
    </row>
    <row r="45" spans="2:17" ht="16.5" thickBot="1" x14ac:dyDescent="0.3">
      <c r="B45" s="37"/>
      <c r="C45" s="93"/>
      <c r="D45" s="94"/>
      <c r="E45" s="95"/>
      <c r="F45" s="93"/>
      <c r="G45" s="94"/>
      <c r="H45" s="95"/>
      <c r="I45" s="93"/>
      <c r="J45" s="94"/>
      <c r="K45" s="95"/>
      <c r="L45" s="93"/>
      <c r="M45" s="94"/>
      <c r="N45" s="95"/>
      <c r="O45" s="93"/>
      <c r="P45" s="94"/>
      <c r="Q45" s="95"/>
    </row>
    <row r="46" spans="2:17" ht="15.75" x14ac:dyDescent="0.25">
      <c r="B46" s="47">
        <v>400</v>
      </c>
      <c r="C46" s="78"/>
      <c r="D46" s="51">
        <f t="shared" ref="D46:E56" si="10">ROUND(D$7*$B46/1000*($O$18/$N$18)^D$8,0)</f>
        <v>272</v>
      </c>
      <c r="E46" s="52">
        <f t="shared" si="10"/>
        <v>393</v>
      </c>
      <c r="F46" s="79"/>
      <c r="G46" s="51">
        <f t="shared" ref="G46:H56" si="11">ROUND(G$7*$B46/1000*($O$18/$N$18)^G$8,0)</f>
        <v>328</v>
      </c>
      <c r="H46" s="57">
        <f t="shared" si="11"/>
        <v>467</v>
      </c>
      <c r="I46" s="78"/>
      <c r="J46" s="51">
        <f t="shared" ref="J46:K56" si="12">ROUND(J$7*$B46/1000*($O$18/$N$18)^J$8,0)</f>
        <v>381</v>
      </c>
      <c r="K46" s="52">
        <f t="shared" si="12"/>
        <v>543</v>
      </c>
      <c r="L46" s="79"/>
      <c r="M46" s="51">
        <f t="shared" ref="M46:N56" si="13">ROUND(M$7*$B46/1000*($O$18/$N$18)^M$8,0)</f>
        <v>431</v>
      </c>
      <c r="N46" s="57">
        <f t="shared" si="13"/>
        <v>620</v>
      </c>
      <c r="O46" s="78"/>
      <c r="P46" s="51">
        <f t="shared" ref="P46:Q56" si="14">ROUND(P$7*$B46/1000*($O$18/$N$18)^P$8,0)</f>
        <v>523</v>
      </c>
      <c r="Q46" s="52">
        <f t="shared" si="14"/>
        <v>784</v>
      </c>
    </row>
    <row r="47" spans="2:17" ht="15.75" x14ac:dyDescent="0.25">
      <c r="B47" s="48">
        <v>500</v>
      </c>
      <c r="C47" s="53">
        <f t="shared" ref="C47:C56" si="15">ROUND(C$7*$B47/1000*($O$18/$N$18)^C$8,0)</f>
        <v>197</v>
      </c>
      <c r="D47" s="50">
        <f t="shared" si="10"/>
        <v>340</v>
      </c>
      <c r="E47" s="54">
        <f t="shared" si="10"/>
        <v>492</v>
      </c>
      <c r="F47" s="60">
        <f t="shared" ref="F47:F56" si="16">ROUND(F$7*$B47/1000*($O$18/$N$18)^F$8,0)</f>
        <v>241</v>
      </c>
      <c r="G47" s="50">
        <f t="shared" si="11"/>
        <v>410</v>
      </c>
      <c r="H47" s="58">
        <f t="shared" si="11"/>
        <v>584</v>
      </c>
      <c r="I47" s="53">
        <f t="shared" ref="I47:I56" si="17">ROUND(I$7*$B47/1000*($O$18/$N$18)^I$8,0)</f>
        <v>281</v>
      </c>
      <c r="J47" s="50">
        <f t="shared" si="12"/>
        <v>476</v>
      </c>
      <c r="K47" s="54">
        <f t="shared" si="12"/>
        <v>679</v>
      </c>
      <c r="L47" s="60">
        <f t="shared" ref="L47:L56" si="18">ROUND(L$7*$B47/1000*($O$18/$N$18)^L$8,0)</f>
        <v>318</v>
      </c>
      <c r="M47" s="50">
        <f t="shared" si="13"/>
        <v>539</v>
      </c>
      <c r="N47" s="58">
        <f t="shared" si="13"/>
        <v>775</v>
      </c>
      <c r="O47" s="53">
        <f t="shared" ref="O47:O56" si="19">ROUND(O$7*$B47/1000*($O$18/$N$18)^O$8,0)</f>
        <v>383</v>
      </c>
      <c r="P47" s="50">
        <f t="shared" si="14"/>
        <v>654</v>
      </c>
      <c r="Q47" s="54">
        <f t="shared" si="14"/>
        <v>980</v>
      </c>
    </row>
    <row r="48" spans="2:17" ht="15.75" x14ac:dyDescent="0.25">
      <c r="B48" s="47">
        <v>600</v>
      </c>
      <c r="C48" s="55">
        <f t="shared" si="15"/>
        <v>236</v>
      </c>
      <c r="D48" s="49">
        <f t="shared" si="10"/>
        <v>408</v>
      </c>
      <c r="E48" s="56">
        <f t="shared" si="10"/>
        <v>590</v>
      </c>
      <c r="F48" s="61">
        <f t="shared" si="16"/>
        <v>289</v>
      </c>
      <c r="G48" s="49">
        <f t="shared" si="11"/>
        <v>492</v>
      </c>
      <c r="H48" s="59">
        <f t="shared" si="11"/>
        <v>701</v>
      </c>
      <c r="I48" s="55">
        <f t="shared" si="17"/>
        <v>337</v>
      </c>
      <c r="J48" s="49">
        <f t="shared" si="12"/>
        <v>571</v>
      </c>
      <c r="K48" s="56">
        <f t="shared" si="12"/>
        <v>814</v>
      </c>
      <c r="L48" s="61">
        <f t="shared" si="18"/>
        <v>382</v>
      </c>
      <c r="M48" s="49">
        <f t="shared" si="13"/>
        <v>646</v>
      </c>
      <c r="N48" s="59">
        <f t="shared" si="13"/>
        <v>930</v>
      </c>
      <c r="O48" s="55">
        <f t="shared" si="19"/>
        <v>459</v>
      </c>
      <c r="P48" s="49">
        <f t="shared" si="14"/>
        <v>785</v>
      </c>
      <c r="Q48" s="56">
        <f t="shared" si="14"/>
        <v>1175</v>
      </c>
    </row>
    <row r="49" spans="2:17" ht="15.75" x14ac:dyDescent="0.25">
      <c r="B49" s="48">
        <v>700</v>
      </c>
      <c r="C49" s="53">
        <f t="shared" si="15"/>
        <v>276</v>
      </c>
      <c r="D49" s="50">
        <f t="shared" si="10"/>
        <v>476</v>
      </c>
      <c r="E49" s="54">
        <f t="shared" si="10"/>
        <v>688</v>
      </c>
      <c r="F49" s="60">
        <f t="shared" si="16"/>
        <v>337</v>
      </c>
      <c r="G49" s="50">
        <f t="shared" si="11"/>
        <v>574</v>
      </c>
      <c r="H49" s="58">
        <f t="shared" si="11"/>
        <v>818</v>
      </c>
      <c r="I49" s="53">
        <f t="shared" si="17"/>
        <v>393</v>
      </c>
      <c r="J49" s="50">
        <f t="shared" si="12"/>
        <v>666</v>
      </c>
      <c r="K49" s="54">
        <f t="shared" si="12"/>
        <v>950</v>
      </c>
      <c r="L49" s="60">
        <f t="shared" si="18"/>
        <v>445</v>
      </c>
      <c r="M49" s="50">
        <f t="shared" si="13"/>
        <v>754</v>
      </c>
      <c r="N49" s="58">
        <f t="shared" si="13"/>
        <v>1085</v>
      </c>
      <c r="O49" s="53">
        <f t="shared" si="19"/>
        <v>536</v>
      </c>
      <c r="P49" s="50">
        <f t="shared" si="14"/>
        <v>916</v>
      </c>
      <c r="Q49" s="54">
        <f t="shared" si="14"/>
        <v>1371</v>
      </c>
    </row>
    <row r="50" spans="2:17" ht="15.75" x14ac:dyDescent="0.25">
      <c r="B50" s="47">
        <v>800</v>
      </c>
      <c r="C50" s="55">
        <f t="shared" si="15"/>
        <v>315</v>
      </c>
      <c r="D50" s="49">
        <f t="shared" si="10"/>
        <v>544</v>
      </c>
      <c r="E50" s="56">
        <f t="shared" si="10"/>
        <v>786</v>
      </c>
      <c r="F50" s="61">
        <f t="shared" si="16"/>
        <v>385</v>
      </c>
      <c r="G50" s="49">
        <f t="shared" si="11"/>
        <v>656</v>
      </c>
      <c r="H50" s="59">
        <f t="shared" si="11"/>
        <v>934</v>
      </c>
      <c r="I50" s="55">
        <f t="shared" si="17"/>
        <v>450</v>
      </c>
      <c r="J50" s="49">
        <f t="shared" si="12"/>
        <v>762</v>
      </c>
      <c r="K50" s="56">
        <f t="shared" si="12"/>
        <v>1086</v>
      </c>
      <c r="L50" s="61">
        <f t="shared" si="18"/>
        <v>509</v>
      </c>
      <c r="M50" s="49">
        <f t="shared" si="13"/>
        <v>862</v>
      </c>
      <c r="N50" s="59">
        <f t="shared" si="13"/>
        <v>1240</v>
      </c>
      <c r="O50" s="55">
        <f t="shared" si="19"/>
        <v>612</v>
      </c>
      <c r="P50" s="49">
        <f t="shared" si="14"/>
        <v>1046</v>
      </c>
      <c r="Q50" s="56">
        <f t="shared" si="14"/>
        <v>1567</v>
      </c>
    </row>
    <row r="51" spans="2:17" ht="15.75" x14ac:dyDescent="0.25">
      <c r="B51" s="48">
        <v>900</v>
      </c>
      <c r="C51" s="53">
        <f t="shared" si="15"/>
        <v>355</v>
      </c>
      <c r="D51" s="50">
        <f t="shared" si="10"/>
        <v>612</v>
      </c>
      <c r="E51" s="54">
        <f t="shared" si="10"/>
        <v>885</v>
      </c>
      <c r="F51" s="60">
        <f t="shared" si="16"/>
        <v>433</v>
      </c>
      <c r="G51" s="50">
        <f t="shared" si="11"/>
        <v>738</v>
      </c>
      <c r="H51" s="58">
        <f t="shared" si="11"/>
        <v>1051</v>
      </c>
      <c r="I51" s="53">
        <f t="shared" si="17"/>
        <v>506</v>
      </c>
      <c r="J51" s="50">
        <f t="shared" si="12"/>
        <v>857</v>
      </c>
      <c r="K51" s="54">
        <f t="shared" si="12"/>
        <v>1221</v>
      </c>
      <c r="L51" s="60">
        <f t="shared" si="18"/>
        <v>572</v>
      </c>
      <c r="M51" s="50">
        <f t="shared" si="13"/>
        <v>969</v>
      </c>
      <c r="N51" s="58">
        <f t="shared" si="13"/>
        <v>1395</v>
      </c>
      <c r="O51" s="53">
        <f t="shared" si="19"/>
        <v>689</v>
      </c>
      <c r="P51" s="50">
        <f t="shared" si="14"/>
        <v>1177</v>
      </c>
      <c r="Q51" s="54">
        <f t="shared" si="14"/>
        <v>1763</v>
      </c>
    </row>
    <row r="52" spans="2:17" ht="15.75" x14ac:dyDescent="0.25">
      <c r="B52" s="47">
        <v>1000</v>
      </c>
      <c r="C52" s="55">
        <f t="shared" si="15"/>
        <v>394</v>
      </c>
      <c r="D52" s="49">
        <f t="shared" si="10"/>
        <v>680</v>
      </c>
      <c r="E52" s="56">
        <f t="shared" si="10"/>
        <v>983</v>
      </c>
      <c r="F52" s="61">
        <f t="shared" si="16"/>
        <v>481</v>
      </c>
      <c r="G52" s="49">
        <f t="shared" si="11"/>
        <v>820</v>
      </c>
      <c r="H52" s="59">
        <f t="shared" si="11"/>
        <v>1168</v>
      </c>
      <c r="I52" s="55">
        <f t="shared" si="17"/>
        <v>562</v>
      </c>
      <c r="J52" s="49">
        <f t="shared" si="12"/>
        <v>952</v>
      </c>
      <c r="K52" s="56">
        <f t="shared" si="12"/>
        <v>1357</v>
      </c>
      <c r="L52" s="61">
        <f t="shared" si="18"/>
        <v>636</v>
      </c>
      <c r="M52" s="49">
        <f t="shared" si="13"/>
        <v>1077</v>
      </c>
      <c r="N52" s="59">
        <f t="shared" si="13"/>
        <v>1550</v>
      </c>
      <c r="O52" s="55">
        <f t="shared" si="19"/>
        <v>765</v>
      </c>
      <c r="P52" s="49">
        <f t="shared" si="14"/>
        <v>1308</v>
      </c>
      <c r="Q52" s="56">
        <f t="shared" si="14"/>
        <v>1959</v>
      </c>
    </row>
    <row r="53" spans="2:17" ht="15.75" x14ac:dyDescent="0.25">
      <c r="B53" s="48">
        <v>1100</v>
      </c>
      <c r="C53" s="53">
        <f t="shared" si="15"/>
        <v>433</v>
      </c>
      <c r="D53" s="50">
        <f t="shared" si="10"/>
        <v>748</v>
      </c>
      <c r="E53" s="54">
        <f t="shared" si="10"/>
        <v>1081</v>
      </c>
      <c r="F53" s="60">
        <f t="shared" si="16"/>
        <v>529</v>
      </c>
      <c r="G53" s="50">
        <f t="shared" si="11"/>
        <v>902</v>
      </c>
      <c r="H53" s="58">
        <f t="shared" si="11"/>
        <v>1285</v>
      </c>
      <c r="I53" s="53">
        <f t="shared" si="17"/>
        <v>618</v>
      </c>
      <c r="J53" s="50">
        <f t="shared" si="12"/>
        <v>1047</v>
      </c>
      <c r="K53" s="54">
        <f t="shared" si="12"/>
        <v>1493</v>
      </c>
      <c r="L53" s="60">
        <f t="shared" si="18"/>
        <v>700</v>
      </c>
      <c r="M53" s="50">
        <f t="shared" si="13"/>
        <v>1185</v>
      </c>
      <c r="N53" s="58">
        <f t="shared" si="13"/>
        <v>1705</v>
      </c>
      <c r="O53" s="53">
        <f t="shared" si="19"/>
        <v>842</v>
      </c>
      <c r="P53" s="50">
        <f t="shared" si="14"/>
        <v>1439</v>
      </c>
      <c r="Q53" s="54">
        <f t="shared" si="14"/>
        <v>2155</v>
      </c>
    </row>
    <row r="54" spans="2:17" ht="15.75" x14ac:dyDescent="0.25">
      <c r="B54" s="47">
        <v>1200</v>
      </c>
      <c r="C54" s="55">
        <f t="shared" si="15"/>
        <v>473</v>
      </c>
      <c r="D54" s="49">
        <f t="shared" si="10"/>
        <v>816</v>
      </c>
      <c r="E54" s="56">
        <f t="shared" si="10"/>
        <v>1180</v>
      </c>
      <c r="F54" s="61">
        <f t="shared" si="16"/>
        <v>577</v>
      </c>
      <c r="G54" s="49">
        <f t="shared" si="11"/>
        <v>984</v>
      </c>
      <c r="H54" s="59">
        <f t="shared" si="11"/>
        <v>1402</v>
      </c>
      <c r="I54" s="55">
        <f t="shared" si="17"/>
        <v>674</v>
      </c>
      <c r="J54" s="49">
        <f t="shared" si="12"/>
        <v>1142</v>
      </c>
      <c r="K54" s="56">
        <f t="shared" si="12"/>
        <v>1628</v>
      </c>
      <c r="L54" s="61">
        <f t="shared" si="18"/>
        <v>763</v>
      </c>
      <c r="M54" s="49">
        <f t="shared" si="13"/>
        <v>1292</v>
      </c>
      <c r="N54" s="59">
        <f t="shared" si="13"/>
        <v>1860</v>
      </c>
      <c r="O54" s="55">
        <f t="shared" si="19"/>
        <v>918</v>
      </c>
      <c r="P54" s="49">
        <f t="shared" si="14"/>
        <v>1570</v>
      </c>
      <c r="Q54" s="56">
        <f t="shared" si="14"/>
        <v>2351</v>
      </c>
    </row>
    <row r="55" spans="2:17" ht="15.75" x14ac:dyDescent="0.25">
      <c r="B55" s="48">
        <v>1400</v>
      </c>
      <c r="C55" s="53">
        <f t="shared" si="15"/>
        <v>552</v>
      </c>
      <c r="D55" s="50">
        <f t="shared" si="10"/>
        <v>952</v>
      </c>
      <c r="E55" s="54">
        <f t="shared" si="10"/>
        <v>1376</v>
      </c>
      <c r="F55" s="60">
        <f t="shared" si="16"/>
        <v>673</v>
      </c>
      <c r="G55" s="50">
        <f t="shared" si="11"/>
        <v>1148</v>
      </c>
      <c r="H55" s="58">
        <f t="shared" si="11"/>
        <v>1635</v>
      </c>
      <c r="I55" s="53">
        <f t="shared" si="17"/>
        <v>787</v>
      </c>
      <c r="J55" s="50">
        <f t="shared" si="12"/>
        <v>1333</v>
      </c>
      <c r="K55" s="54">
        <f t="shared" si="12"/>
        <v>1900</v>
      </c>
      <c r="L55" s="60">
        <f t="shared" si="18"/>
        <v>890</v>
      </c>
      <c r="M55" s="50">
        <f t="shared" si="13"/>
        <v>1508</v>
      </c>
      <c r="N55" s="58">
        <f t="shared" si="13"/>
        <v>2170</v>
      </c>
      <c r="O55" s="53">
        <f t="shared" si="19"/>
        <v>1071</v>
      </c>
      <c r="P55" s="50">
        <f t="shared" si="14"/>
        <v>1831</v>
      </c>
      <c r="Q55" s="54">
        <f t="shared" si="14"/>
        <v>2743</v>
      </c>
    </row>
    <row r="56" spans="2:17" ht="16.5" thickBot="1" x14ac:dyDescent="0.3">
      <c r="B56" s="47">
        <v>1600</v>
      </c>
      <c r="C56" s="101">
        <f t="shared" si="15"/>
        <v>630</v>
      </c>
      <c r="D56" s="102">
        <f t="shared" si="10"/>
        <v>1088</v>
      </c>
      <c r="E56" s="103">
        <f t="shared" si="10"/>
        <v>1573</v>
      </c>
      <c r="F56" s="104">
        <f t="shared" si="16"/>
        <v>770</v>
      </c>
      <c r="G56" s="102">
        <f t="shared" si="11"/>
        <v>1312</v>
      </c>
      <c r="H56" s="105">
        <f t="shared" si="11"/>
        <v>1869</v>
      </c>
      <c r="I56" s="101">
        <f t="shared" si="17"/>
        <v>899</v>
      </c>
      <c r="J56" s="102">
        <f t="shared" si="12"/>
        <v>1523</v>
      </c>
      <c r="K56" s="103">
        <f t="shared" si="12"/>
        <v>2171</v>
      </c>
      <c r="L56" s="104">
        <f t="shared" si="18"/>
        <v>1018</v>
      </c>
      <c r="M56" s="102">
        <f t="shared" si="13"/>
        <v>1723</v>
      </c>
      <c r="N56" s="105">
        <f t="shared" si="13"/>
        <v>2480</v>
      </c>
      <c r="O56" s="101">
        <f t="shared" si="19"/>
        <v>1224</v>
      </c>
      <c r="P56" s="102">
        <f t="shared" si="14"/>
        <v>2093</v>
      </c>
      <c r="Q56" s="103">
        <f t="shared" si="14"/>
        <v>3134</v>
      </c>
    </row>
  </sheetData>
  <sheetProtection algorithmName="SHA-512" hashValue="UlGDopvK2bPmwy+p/ur5M/SC+ZvLd/PNg1SDeHMccwlt7Y4UK+Bu1j0KYRa5BighNiQksY0qxuTRiQk+Fc8yrw==" saltValue="g7FUvJpOM8VXB80fOaKDsQ==" spinCount="100000" sheet="1" objects="1" scenarios="1"/>
  <mergeCells count="33">
    <mergeCell ref="C1:G1"/>
    <mergeCell ref="A5:B5"/>
    <mergeCell ref="A6:B6"/>
    <mergeCell ref="A7:B7"/>
    <mergeCell ref="A8:B8"/>
    <mergeCell ref="O27:Q27"/>
    <mergeCell ref="A9:B9"/>
    <mergeCell ref="A10:B10"/>
    <mergeCell ref="L5:N5"/>
    <mergeCell ref="O5:Q5"/>
    <mergeCell ref="I5:K5"/>
    <mergeCell ref="C5:E5"/>
    <mergeCell ref="F5:H5"/>
    <mergeCell ref="A11:B11"/>
    <mergeCell ref="C27:E27"/>
    <mergeCell ref="F27:H27"/>
    <mergeCell ref="I27:K27"/>
    <mergeCell ref="L27:N27"/>
    <mergeCell ref="O43:Q43"/>
    <mergeCell ref="C45:E45"/>
    <mergeCell ref="F45:H45"/>
    <mergeCell ref="I45:K45"/>
    <mergeCell ref="L45:N45"/>
    <mergeCell ref="O45:Q45"/>
    <mergeCell ref="C43:E43"/>
    <mergeCell ref="F43:H43"/>
    <mergeCell ref="I43:K43"/>
    <mergeCell ref="L43:N43"/>
    <mergeCell ref="I29:K29"/>
    <mergeCell ref="F29:H29"/>
    <mergeCell ref="C29:E29"/>
    <mergeCell ref="O29:Q29"/>
    <mergeCell ref="L29:N29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23AA091-F7CF-4BEC-9E80-5D291FDDD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C9CF5BE-309E-4457-9DBE-4771DD637EB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A68839-79BC-4123-8066-2A7E22FF0934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Hygiene Planar 8</vt:lpstr>
      <vt:lpstr>'Hygiene Planar 8'!Udskriftsområde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2026-02-03T13:55:26Z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