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 drev\Marketing (srvfile01)\Stelrad\Effektberegninger\2026\"/>
    </mc:Choice>
  </mc:AlternateContent>
  <xr:revisionPtr revIDLastSave="0" documentId="8_{EDEFD9EB-1789-438D-8809-B468B98ACD7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Novello ECO 6" sheetId="1" r:id="rId1"/>
  </sheets>
  <definedNames>
    <definedName name="_xlnm.Print_Area" localSheetId="0">'Novello ECO 6'!$A$1:$Z$47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9" i="1" l="1"/>
  <c r="C19" i="1"/>
  <c r="O18" i="1" l="1"/>
  <c r="M72" i="1" s="1"/>
  <c r="N18" i="1"/>
  <c r="T58" i="1" l="1"/>
  <c r="L70" i="1"/>
  <c r="O56" i="1"/>
  <c r="M69" i="1"/>
  <c r="F71" i="1"/>
  <c r="L68" i="1"/>
  <c r="S67" i="1"/>
  <c r="W66" i="1"/>
  <c r="O62" i="1"/>
  <c r="M57" i="1"/>
  <c r="L69" i="1"/>
  <c r="G68" i="1"/>
  <c r="P67" i="1"/>
  <c r="V66" i="1"/>
  <c r="F65" i="1"/>
  <c r="W64" i="1"/>
  <c r="T63" i="1"/>
  <c r="N62" i="1"/>
  <c r="U60" i="1"/>
  <c r="L57" i="1"/>
  <c r="Y56" i="1"/>
  <c r="L56" i="1"/>
  <c r="F73" i="1"/>
  <c r="K69" i="1"/>
  <c r="W68" i="1"/>
  <c r="F68" i="1"/>
  <c r="M67" i="1"/>
  <c r="S66" i="1"/>
  <c r="W65" i="1"/>
  <c r="V64" i="1"/>
  <c r="O63" i="1"/>
  <c r="G62" i="1"/>
  <c r="T60" i="1"/>
  <c r="U58" i="1"/>
  <c r="X56" i="1"/>
  <c r="I56" i="1"/>
  <c r="E73" i="1"/>
  <c r="F70" i="1"/>
  <c r="V68" i="1"/>
  <c r="E68" i="1"/>
  <c r="L67" i="1"/>
  <c r="P66" i="1"/>
  <c r="V65" i="1"/>
  <c r="P64" i="1"/>
  <c r="N63" i="1"/>
  <c r="L60" i="1"/>
  <c r="C57" i="1"/>
  <c r="K57" i="1"/>
  <c r="S57" i="1"/>
  <c r="K58" i="1"/>
  <c r="C59" i="1"/>
  <c r="K59" i="1"/>
  <c r="S59" i="1"/>
  <c r="C60" i="1"/>
  <c r="C61" i="1"/>
  <c r="C62" i="1"/>
  <c r="C63" i="1"/>
  <c r="G57" i="1"/>
  <c r="O57" i="1"/>
  <c r="W57" i="1"/>
  <c r="G58" i="1"/>
  <c r="O58" i="1"/>
  <c r="W58" i="1"/>
  <c r="G59" i="1"/>
  <c r="O59" i="1"/>
  <c r="W59" i="1"/>
  <c r="G60" i="1"/>
  <c r="O60" i="1"/>
  <c r="W60" i="1"/>
  <c r="G61" i="1"/>
  <c r="O61" i="1"/>
  <c r="I57" i="1"/>
  <c r="Q57" i="1"/>
  <c r="Y57" i="1"/>
  <c r="I58" i="1"/>
  <c r="Q58" i="1"/>
  <c r="Y58" i="1"/>
  <c r="I59" i="1"/>
  <c r="Q59" i="1"/>
  <c r="Y59" i="1"/>
  <c r="I60" i="1"/>
  <c r="Q60" i="1"/>
  <c r="Y60" i="1"/>
  <c r="I61" i="1"/>
  <c r="Q61" i="1"/>
  <c r="Y61" i="1"/>
  <c r="I62" i="1"/>
  <c r="Q62" i="1"/>
  <c r="Y62" i="1"/>
  <c r="I63" i="1"/>
  <c r="Q63" i="1"/>
  <c r="Y63" i="1"/>
  <c r="I64" i="1"/>
  <c r="Q64" i="1"/>
  <c r="Y64" i="1"/>
  <c r="I65" i="1"/>
  <c r="Q65" i="1"/>
  <c r="Y65" i="1"/>
  <c r="I66" i="1"/>
  <c r="Q66" i="1"/>
  <c r="Y66" i="1"/>
  <c r="I67" i="1"/>
  <c r="Q67" i="1"/>
  <c r="Y67" i="1"/>
  <c r="I68" i="1"/>
  <c r="Q68" i="1"/>
  <c r="Y68" i="1"/>
  <c r="I69" i="1"/>
  <c r="Q69" i="1"/>
  <c r="I70" i="1"/>
  <c r="Q70" i="1"/>
  <c r="I71" i="1"/>
  <c r="Q71" i="1"/>
  <c r="I72" i="1"/>
  <c r="Q72" i="1"/>
  <c r="I73" i="1"/>
  <c r="Q73" i="1"/>
  <c r="J56" i="1"/>
  <c r="R56" i="1"/>
  <c r="Z56" i="1"/>
  <c r="C58" i="1"/>
  <c r="S60" i="1"/>
  <c r="S61" i="1"/>
  <c r="S62" i="1"/>
  <c r="J57" i="1"/>
  <c r="R57" i="1"/>
  <c r="Z57" i="1"/>
  <c r="J58" i="1"/>
  <c r="R58" i="1"/>
  <c r="Z58" i="1"/>
  <c r="J59" i="1"/>
  <c r="R59" i="1"/>
  <c r="Z59" i="1"/>
  <c r="J60" i="1"/>
  <c r="R60" i="1"/>
  <c r="Z60" i="1"/>
  <c r="J61" i="1"/>
  <c r="R61" i="1"/>
  <c r="Z61" i="1"/>
  <c r="J62" i="1"/>
  <c r="R62" i="1"/>
  <c r="Z62" i="1"/>
  <c r="J63" i="1"/>
  <c r="R63" i="1"/>
  <c r="Z63" i="1"/>
  <c r="J64" i="1"/>
  <c r="R64" i="1"/>
  <c r="Z64" i="1"/>
  <c r="J65" i="1"/>
  <c r="R65" i="1"/>
  <c r="Z65" i="1"/>
  <c r="J66" i="1"/>
  <c r="R66" i="1"/>
  <c r="Z66" i="1"/>
  <c r="J67" i="1"/>
  <c r="R67" i="1"/>
  <c r="Z67" i="1"/>
  <c r="J68" i="1"/>
  <c r="R68" i="1"/>
  <c r="Z68" i="1"/>
  <c r="J69" i="1"/>
  <c r="R69" i="1"/>
  <c r="J70" i="1"/>
  <c r="R70" i="1"/>
  <c r="K56" i="1"/>
  <c r="S56" i="1"/>
  <c r="C56" i="1"/>
  <c r="S58" i="1"/>
  <c r="K60" i="1"/>
  <c r="K61" i="1"/>
  <c r="K62" i="1"/>
  <c r="E57" i="1"/>
  <c r="U57" i="1"/>
  <c r="M58" i="1"/>
  <c r="E59" i="1"/>
  <c r="U59" i="1"/>
  <c r="M60" i="1"/>
  <c r="E61" i="1"/>
  <c r="U61" i="1"/>
  <c r="H62" i="1"/>
  <c r="V62" i="1"/>
  <c r="K63" i="1"/>
  <c r="U63" i="1"/>
  <c r="G64" i="1"/>
  <c r="S64" i="1"/>
  <c r="C65" i="1"/>
  <c r="F57" i="1"/>
  <c r="V57" i="1"/>
  <c r="N58" i="1"/>
  <c r="F59" i="1"/>
  <c r="V59" i="1"/>
  <c r="N60" i="1"/>
  <c r="F61" i="1"/>
  <c r="V61" i="1"/>
  <c r="L62" i="1"/>
  <c r="W62" i="1"/>
  <c r="L63" i="1"/>
  <c r="V63" i="1"/>
  <c r="H64" i="1"/>
  <c r="T64" i="1"/>
  <c r="N65" i="1"/>
  <c r="X65" i="1"/>
  <c r="H66" i="1"/>
  <c r="T66" i="1"/>
  <c r="N67" i="1"/>
  <c r="X67" i="1"/>
  <c r="H68" i="1"/>
  <c r="T68" i="1"/>
  <c r="N69" i="1"/>
  <c r="H70" i="1"/>
  <c r="M56" i="1"/>
  <c r="W56" i="1"/>
  <c r="H57" i="1"/>
  <c r="X57" i="1"/>
  <c r="P58" i="1"/>
  <c r="H59" i="1"/>
  <c r="X59" i="1"/>
  <c r="P60" i="1"/>
  <c r="H61" i="1"/>
  <c r="W61" i="1"/>
  <c r="M62" i="1"/>
  <c r="X62" i="1"/>
  <c r="W63" i="1"/>
  <c r="K64" i="1"/>
  <c r="U64" i="1"/>
  <c r="E65" i="1"/>
  <c r="O65" i="1"/>
  <c r="K66" i="1"/>
  <c r="U66" i="1"/>
  <c r="O67" i="1"/>
  <c r="K68" i="1"/>
  <c r="O69" i="1"/>
  <c r="M63" i="1"/>
  <c r="E67" i="1"/>
  <c r="U68" i="1"/>
  <c r="E69" i="1"/>
  <c r="N57" i="1"/>
  <c r="F58" i="1"/>
  <c r="V58" i="1"/>
  <c r="N59" i="1"/>
  <c r="F60" i="1"/>
  <c r="V60" i="1"/>
  <c r="N61" i="1"/>
  <c r="E62" i="1"/>
  <c r="P62" i="1"/>
  <c r="F63" i="1"/>
  <c r="P63" i="1"/>
  <c r="N64" i="1"/>
  <c r="X64" i="1"/>
  <c r="H65" i="1"/>
  <c r="T65" i="1"/>
  <c r="N66" i="1"/>
  <c r="X66" i="1"/>
  <c r="H67" i="1"/>
  <c r="T67" i="1"/>
  <c r="N68" i="1"/>
  <c r="X68" i="1"/>
  <c r="H69" i="1"/>
  <c r="N70" i="1"/>
  <c r="G56" i="1"/>
  <c r="Q56" i="1"/>
  <c r="P57" i="1"/>
  <c r="H58" i="1"/>
  <c r="X58" i="1"/>
  <c r="P59" i="1"/>
  <c r="H60" i="1"/>
  <c r="X60" i="1"/>
  <c r="P61" i="1"/>
  <c r="F62" i="1"/>
  <c r="T62" i="1"/>
  <c r="G63" i="1"/>
  <c r="S63" i="1"/>
  <c r="E64" i="1"/>
  <c r="O64" i="1"/>
  <c r="K65" i="1"/>
  <c r="U65" i="1"/>
  <c r="E66" i="1"/>
  <c r="O66" i="1"/>
  <c r="K67" i="1"/>
  <c r="U67" i="1"/>
  <c r="H56" i="1"/>
  <c r="M71" i="1"/>
  <c r="E70" i="1"/>
  <c r="G67" i="1"/>
  <c r="M66" i="1"/>
  <c r="S65" i="1"/>
  <c r="M64" i="1"/>
  <c r="L58" i="1"/>
  <c r="F56" i="1"/>
  <c r="E56" i="1"/>
  <c r="O70" i="1"/>
  <c r="O68" i="1"/>
  <c r="W67" i="1"/>
  <c r="G66" i="1"/>
  <c r="M65" i="1"/>
  <c r="F64" i="1"/>
  <c r="M61" i="1"/>
  <c r="T59" i="1"/>
  <c r="G65" i="1"/>
  <c r="X63" i="1"/>
  <c r="L59" i="1"/>
  <c r="N56" i="1"/>
  <c r="E71" i="1"/>
  <c r="K70" i="1"/>
  <c r="V56" i="1"/>
  <c r="F69" i="1"/>
  <c r="S68" i="1"/>
  <c r="H63" i="1"/>
  <c r="X61" i="1"/>
  <c r="E60" i="1"/>
  <c r="U56" i="1"/>
  <c r="F72" i="1"/>
  <c r="P70" i="1"/>
  <c r="P68" i="1"/>
  <c r="F67" i="1"/>
  <c r="L66" i="1"/>
  <c r="P65" i="1"/>
  <c r="L64" i="1"/>
  <c r="E63" i="1"/>
  <c r="T61" i="1"/>
  <c r="E58" i="1"/>
  <c r="T56" i="1"/>
  <c r="M73" i="1"/>
  <c r="E72" i="1"/>
  <c r="P56" i="1"/>
  <c r="M70" i="1"/>
  <c r="P69" i="1"/>
  <c r="M68" i="1"/>
  <c r="V67" i="1"/>
  <c r="F66" i="1"/>
  <c r="L65" i="1"/>
  <c r="C64" i="1"/>
  <c r="U62" i="1"/>
  <c r="L61" i="1"/>
  <c r="M59" i="1"/>
  <c r="T57" i="1"/>
  <c r="C18" i="1" l="1"/>
  <c r="W41" i="1" l="1"/>
  <c r="W42" i="1"/>
  <c r="X41" i="1"/>
  <c r="X42" i="1"/>
  <c r="Z41" i="1"/>
  <c r="Y41" i="1"/>
  <c r="Y42" i="1"/>
  <c r="Z42" i="1"/>
  <c r="Y40" i="1"/>
  <c r="Y39" i="1"/>
  <c r="Y38" i="1"/>
  <c r="Y37" i="1"/>
  <c r="Y36" i="1"/>
  <c r="Y35" i="1"/>
  <c r="Y34" i="1"/>
  <c r="Y33" i="1"/>
  <c r="Y32" i="1"/>
  <c r="Y31" i="1"/>
  <c r="Y30" i="1"/>
  <c r="U42" i="1"/>
  <c r="U41" i="1"/>
  <c r="U40" i="1"/>
  <c r="U39" i="1"/>
  <c r="U38" i="1"/>
  <c r="U37" i="1"/>
  <c r="U36" i="1"/>
  <c r="U35" i="1"/>
  <c r="U34" i="1"/>
  <c r="U33" i="1"/>
  <c r="U32" i="1"/>
  <c r="U31" i="1"/>
  <c r="U30" i="1"/>
  <c r="Q47" i="1"/>
  <c r="M47" i="1"/>
  <c r="I47" i="1"/>
  <c r="E47" i="1"/>
  <c r="Q46" i="1"/>
  <c r="M46" i="1"/>
  <c r="I46" i="1"/>
  <c r="E46" i="1"/>
  <c r="Q45" i="1"/>
  <c r="M45" i="1"/>
  <c r="I45" i="1"/>
  <c r="E45" i="1"/>
  <c r="Q44" i="1"/>
  <c r="M44" i="1"/>
  <c r="I44" i="1"/>
  <c r="E44" i="1"/>
  <c r="Q43" i="1"/>
  <c r="M43" i="1"/>
  <c r="I43" i="1"/>
  <c r="E43" i="1"/>
  <c r="X40" i="1"/>
  <c r="X39" i="1"/>
  <c r="X38" i="1"/>
  <c r="X37" i="1"/>
  <c r="X36" i="1"/>
  <c r="X35" i="1"/>
  <c r="X34" i="1"/>
  <c r="X33" i="1"/>
  <c r="X32" i="1"/>
  <c r="X31" i="1"/>
  <c r="X30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P44" i="1"/>
  <c r="L44" i="1"/>
  <c r="H44" i="1"/>
  <c r="P43" i="1"/>
  <c r="L43" i="1"/>
  <c r="H43" i="1"/>
  <c r="P42" i="1"/>
  <c r="L42" i="1"/>
  <c r="H42" i="1"/>
  <c r="P41" i="1"/>
  <c r="L41" i="1"/>
  <c r="H41" i="1"/>
  <c r="P40" i="1"/>
  <c r="L40" i="1"/>
  <c r="H40" i="1"/>
  <c r="P39" i="1"/>
  <c r="L39" i="1"/>
  <c r="H39" i="1"/>
  <c r="P38" i="1"/>
  <c r="L38" i="1"/>
  <c r="H38" i="1"/>
  <c r="P37" i="1"/>
  <c r="L37" i="1"/>
  <c r="H37" i="1"/>
  <c r="P36" i="1"/>
  <c r="L36" i="1"/>
  <c r="H36" i="1"/>
  <c r="P35" i="1"/>
  <c r="L35" i="1"/>
  <c r="H35" i="1"/>
  <c r="P34" i="1"/>
  <c r="L34" i="1"/>
  <c r="H34" i="1"/>
  <c r="P33" i="1"/>
  <c r="L33" i="1"/>
  <c r="H33" i="1"/>
  <c r="P32" i="1"/>
  <c r="Z40" i="1"/>
  <c r="Z38" i="1"/>
  <c r="Z36" i="1"/>
  <c r="Z34" i="1"/>
  <c r="Z32" i="1"/>
  <c r="Z30" i="1"/>
  <c r="V41" i="1"/>
  <c r="V39" i="1"/>
  <c r="V37" i="1"/>
  <c r="V35" i="1"/>
  <c r="V33" i="1"/>
  <c r="V31" i="1"/>
  <c r="R44" i="1"/>
  <c r="J44" i="1"/>
  <c r="R43" i="1"/>
  <c r="J43" i="1"/>
  <c r="R42" i="1"/>
  <c r="M42" i="1"/>
  <c r="G42" i="1"/>
  <c r="R41" i="1"/>
  <c r="M41" i="1"/>
  <c r="G41" i="1"/>
  <c r="R40" i="1"/>
  <c r="M40" i="1"/>
  <c r="G40" i="1"/>
  <c r="R39" i="1"/>
  <c r="M39" i="1"/>
  <c r="G39" i="1"/>
  <c r="R38" i="1"/>
  <c r="M38" i="1"/>
  <c r="G38" i="1"/>
  <c r="R37" i="1"/>
  <c r="M37" i="1"/>
  <c r="G37" i="1"/>
  <c r="R36" i="1"/>
  <c r="M36" i="1"/>
  <c r="G36" i="1"/>
  <c r="R35" i="1"/>
  <c r="M35" i="1"/>
  <c r="G35" i="1"/>
  <c r="R34" i="1"/>
  <c r="M34" i="1"/>
  <c r="G34" i="1"/>
  <c r="R33" i="1"/>
  <c r="M33" i="1"/>
  <c r="G33" i="1"/>
  <c r="R32" i="1"/>
  <c r="M32" i="1"/>
  <c r="I32" i="1"/>
  <c r="E32" i="1"/>
  <c r="P31" i="1"/>
  <c r="L31" i="1"/>
  <c r="H31" i="1"/>
  <c r="P30" i="1"/>
  <c r="L30" i="1"/>
  <c r="H30" i="1"/>
  <c r="W35" i="1"/>
  <c r="S36" i="1"/>
  <c r="S32" i="1"/>
  <c r="K44" i="1"/>
  <c r="K43" i="1"/>
  <c r="N42" i="1"/>
  <c r="N41" i="1"/>
  <c r="I40" i="1"/>
  <c r="N39" i="1"/>
  <c r="C39" i="1"/>
  <c r="C38" i="1"/>
  <c r="I37" i="1"/>
  <c r="N36" i="1"/>
  <c r="N35" i="1"/>
  <c r="C35" i="1"/>
  <c r="I34" i="1"/>
  <c r="I33" i="1"/>
  <c r="W40" i="1"/>
  <c r="W38" i="1"/>
  <c r="W36" i="1"/>
  <c r="W34" i="1"/>
  <c r="W32" i="1"/>
  <c r="W30" i="1"/>
  <c r="S41" i="1"/>
  <c r="S39" i="1"/>
  <c r="S37" i="1"/>
  <c r="S35" i="1"/>
  <c r="S33" i="1"/>
  <c r="S31" i="1"/>
  <c r="O44" i="1"/>
  <c r="O43" i="1"/>
  <c r="Q42" i="1"/>
  <c r="K42" i="1"/>
  <c r="F42" i="1"/>
  <c r="Q41" i="1"/>
  <c r="K41" i="1"/>
  <c r="F41" i="1"/>
  <c r="Q40" i="1"/>
  <c r="K40" i="1"/>
  <c r="F40" i="1"/>
  <c r="Q39" i="1"/>
  <c r="K39" i="1"/>
  <c r="F39" i="1"/>
  <c r="Q38" i="1"/>
  <c r="K38" i="1"/>
  <c r="F38" i="1"/>
  <c r="Q37" i="1"/>
  <c r="K37" i="1"/>
  <c r="F37" i="1"/>
  <c r="Q36" i="1"/>
  <c r="K36" i="1"/>
  <c r="F36" i="1"/>
  <c r="Q35" i="1"/>
  <c r="K35" i="1"/>
  <c r="F35" i="1"/>
  <c r="Q34" i="1"/>
  <c r="K34" i="1"/>
  <c r="F34" i="1"/>
  <c r="Q33" i="1"/>
  <c r="K33" i="1"/>
  <c r="F33" i="1"/>
  <c r="Q32" i="1"/>
  <c r="L32" i="1"/>
  <c r="H32" i="1"/>
  <c r="O31" i="1"/>
  <c r="K31" i="1"/>
  <c r="G31" i="1"/>
  <c r="C31" i="1"/>
  <c r="O30" i="1"/>
  <c r="K30" i="1"/>
  <c r="G30" i="1"/>
  <c r="C30" i="1"/>
  <c r="N30" i="1"/>
  <c r="W39" i="1"/>
  <c r="I42" i="1"/>
  <c r="N38" i="1"/>
  <c r="I36" i="1"/>
  <c r="C34" i="1"/>
  <c r="Z39" i="1"/>
  <c r="Z37" i="1"/>
  <c r="Z35" i="1"/>
  <c r="Z33" i="1"/>
  <c r="Z31" i="1"/>
  <c r="V42" i="1"/>
  <c r="V40" i="1"/>
  <c r="V38" i="1"/>
  <c r="V36" i="1"/>
  <c r="V34" i="1"/>
  <c r="V32" i="1"/>
  <c r="V30" i="1"/>
  <c r="F47" i="1"/>
  <c r="F46" i="1"/>
  <c r="F45" i="1"/>
  <c r="N44" i="1"/>
  <c r="F44" i="1"/>
  <c r="N43" i="1"/>
  <c r="F43" i="1"/>
  <c r="O42" i="1"/>
  <c r="J42" i="1"/>
  <c r="E42" i="1"/>
  <c r="O41" i="1"/>
  <c r="J41" i="1"/>
  <c r="E41" i="1"/>
  <c r="O40" i="1"/>
  <c r="J40" i="1"/>
  <c r="E40" i="1"/>
  <c r="O39" i="1"/>
  <c r="J39" i="1"/>
  <c r="E39" i="1"/>
  <c r="O38" i="1"/>
  <c r="J38" i="1"/>
  <c r="E38" i="1"/>
  <c r="O37" i="1"/>
  <c r="J37" i="1"/>
  <c r="E37" i="1"/>
  <c r="O36" i="1"/>
  <c r="J36" i="1"/>
  <c r="E36" i="1"/>
  <c r="O35" i="1"/>
  <c r="J35" i="1"/>
  <c r="E35" i="1"/>
  <c r="O34" i="1"/>
  <c r="J34" i="1"/>
  <c r="E34" i="1"/>
  <c r="O33" i="1"/>
  <c r="J33" i="1"/>
  <c r="E33" i="1"/>
  <c r="O32" i="1"/>
  <c r="K32" i="1"/>
  <c r="G32" i="1"/>
  <c r="R31" i="1"/>
  <c r="N31" i="1"/>
  <c r="J31" i="1"/>
  <c r="F31" i="1"/>
  <c r="R30" i="1"/>
  <c r="J30" i="1"/>
  <c r="F30" i="1"/>
  <c r="W37" i="1"/>
  <c r="W33" i="1"/>
  <c r="W31" i="1"/>
  <c r="S42" i="1"/>
  <c r="S40" i="1"/>
  <c r="S38" i="1"/>
  <c r="S34" i="1"/>
  <c r="S30" i="1"/>
  <c r="I41" i="1"/>
  <c r="N40" i="1"/>
  <c r="I39" i="1"/>
  <c r="I38" i="1"/>
  <c r="N37" i="1"/>
  <c r="C37" i="1"/>
  <c r="C36" i="1"/>
  <c r="I35" i="1"/>
  <c r="N34" i="1"/>
  <c r="N33" i="1"/>
  <c r="C33" i="1"/>
  <c r="Q31" i="1"/>
  <c r="Q30" i="1"/>
  <c r="I30" i="1"/>
  <c r="E31" i="1"/>
  <c r="N32" i="1"/>
  <c r="M31" i="1"/>
  <c r="M30" i="1"/>
  <c r="J32" i="1"/>
  <c r="I31" i="1"/>
  <c r="F32" i="1"/>
  <c r="E30" i="1"/>
  <c r="C32" i="1"/>
</calcChain>
</file>

<file path=xl/sharedStrings.xml><?xml version="1.0" encoding="utf-8"?>
<sst xmlns="http://schemas.openxmlformats.org/spreadsheetml/2006/main" count="62" uniqueCount="36">
  <si>
    <t>EN 442 Certification Data</t>
  </si>
  <si>
    <t>Højde</t>
  </si>
  <si>
    <t>300 mm</t>
  </si>
  <si>
    <t>400 mm</t>
  </si>
  <si>
    <t>500 mm</t>
  </si>
  <si>
    <t>600 mm</t>
  </si>
  <si>
    <t>700 mm</t>
  </si>
  <si>
    <t>900 mm</t>
  </si>
  <si>
    <t>Type</t>
  </si>
  <si>
    <t>W/m (75/65/20°C)</t>
  </si>
  <si>
    <t>n-Eksponent</t>
  </si>
  <si>
    <t>Overflade (m²/m)</t>
  </si>
  <si>
    <t>Vægt (kg/m)</t>
  </si>
  <si>
    <t>Vandindhold (l/m)</t>
  </si>
  <si>
    <t>Ydelses tabel, Logaritmisk</t>
  </si>
  <si>
    <t>Temperatursæt</t>
  </si>
  <si>
    <t>Andet temperatursæt?</t>
  </si>
  <si>
    <t>Fremløbstemperatur (°C)</t>
  </si>
  <si>
    <t>&lt;&lt;&lt;</t>
  </si>
  <si>
    <t>Ændre fremløbstemperatur</t>
  </si>
  <si>
    <t>&gt;&gt;&gt;</t>
  </si>
  <si>
    <t>Returtemperatur (°C)</t>
  </si>
  <si>
    <t>Ændre returtemperatur</t>
  </si>
  <si>
    <t>Rumtemperatur (°C)</t>
  </si>
  <si>
    <t>Ændre rumtemperatur</t>
  </si>
  <si>
    <t>Delta T</t>
  </si>
  <si>
    <t>Relativ afkøling</t>
  </si>
  <si>
    <t>Aritmetisk ydelse</t>
  </si>
  <si>
    <t>Logaritmisk ydelse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</si>
  <si>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</si>
  <si>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</si>
  <si>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</si>
  <si>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</si>
  <si>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Novello ECO 6</t>
  </si>
  <si>
    <t>Ydelses tabel, Aritmetisk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</si>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</sst>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00_)"/>
    <numFmt numFmtId="167" formatCode="0.00_)"/>
  </numFmts>
  <fonts count="2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Arial"/>
      <family val="2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theme="0" tint="-0.14999847407452621"/>
        <bgColor indexed="64"/>
      </patternFill>
    </fill>
  </fills>
  <borders count="32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/>
      <right style="thin">
        <color theme="8" tint="-0.24994659260841701"/>
      </right>
      <top style="thin">
        <color theme="8" tint="-0.24994659260841701"/>
      </top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rgb="FF31869B"/>
      </left>
      <right style="thin">
        <color theme="8" tint="-0.24994659260841701"/>
      </right>
      <top style="medium">
        <color rgb="FF31869B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rgb="FF31869B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rgb="FF31869B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medium">
        <color rgb="FF31869B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rgb="FF31869B"/>
      </right>
      <top style="medium">
        <color rgb="FF31869B"/>
      </top>
      <bottom style="thin">
        <color theme="8" tint="-0.24994659260841701"/>
      </bottom>
      <diagonal/>
    </border>
    <border>
      <left style="medium">
        <color rgb="FF31869B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rgb="FF31869B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rgb="FF31869B"/>
      </left>
      <right style="thin">
        <color theme="8" tint="-0.24994659260841701"/>
      </right>
      <top style="thin">
        <color theme="8" tint="-0.24994659260841701"/>
      </top>
      <bottom style="medium">
        <color rgb="FF31869B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rgb="FF31869B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rgb="FF31869B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rgb="FF31869B"/>
      </bottom>
      <diagonal/>
    </border>
  </borders>
  <cellStyleXfs count="7">
    <xf numFmtId="0" fontId="0" fillId="0" borderId="0"/>
    <xf numFmtId="0" fontId="3" fillId="0" borderId="0"/>
    <xf numFmtId="0" fontId="13" fillId="0" borderId="0"/>
    <xf numFmtId="0" fontId="1" fillId="0" borderId="0"/>
    <xf numFmtId="0" fontId="2" fillId="0" borderId="0"/>
    <xf numFmtId="0" fontId="13" fillId="0" borderId="0"/>
    <xf numFmtId="9" fontId="2" fillId="0" borderId="0" applyFont="0" applyFill="0" applyBorder="0" applyAlignment="0" applyProtection="0"/>
  </cellStyleXfs>
  <cellXfs count="144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49" fontId="5" fillId="2" borderId="0" xfId="1" applyNumberFormat="1" applyFont="1" applyFill="1" applyAlignment="1" applyProtection="1">
      <alignment vertical="top"/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7" fillId="0" borderId="0" xfId="1" applyNumberFormat="1" applyFont="1" applyProtection="1">
      <protection hidden="1"/>
    </xf>
    <xf numFmtId="164" fontId="6" fillId="2" borderId="0" xfId="1" applyNumberFormat="1" applyFont="1" applyFill="1" applyProtection="1">
      <protection hidden="1"/>
    </xf>
    <xf numFmtId="164" fontId="8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11" fillId="3" borderId="4" xfId="1" applyNumberFormat="1" applyFont="1" applyFill="1" applyBorder="1" applyAlignment="1" applyProtection="1">
      <alignment horizontal="center"/>
      <protection hidden="1"/>
    </xf>
    <xf numFmtId="165" fontId="6" fillId="0" borderId="11" xfId="1" applyNumberFormat="1" applyFont="1" applyBorder="1" applyAlignment="1" applyProtection="1">
      <alignment horizontal="right"/>
      <protection hidden="1"/>
    </xf>
    <xf numFmtId="165" fontId="6" fillId="0" borderId="12" xfId="1" applyNumberFormat="1" applyFont="1" applyBorder="1" applyProtection="1">
      <protection hidden="1"/>
    </xf>
    <xf numFmtId="165" fontId="6" fillId="0" borderId="13" xfId="1" applyNumberFormat="1" applyFont="1" applyBorder="1" applyProtection="1">
      <protection hidden="1"/>
    </xf>
    <xf numFmtId="165" fontId="6" fillId="0" borderId="14" xfId="1" applyNumberFormat="1" applyFont="1" applyBorder="1" applyProtection="1">
      <protection hidden="1"/>
    </xf>
    <xf numFmtId="165" fontId="6" fillId="0" borderId="11" xfId="1" applyNumberFormat="1" applyFont="1" applyBorder="1" applyProtection="1">
      <protection hidden="1"/>
    </xf>
    <xf numFmtId="166" fontId="6" fillId="3" borderId="15" xfId="1" applyNumberFormat="1" applyFont="1" applyFill="1" applyBorder="1" applyAlignment="1" applyProtection="1">
      <alignment horizontal="right"/>
      <protection hidden="1"/>
    </xf>
    <xf numFmtId="166" fontId="6" fillId="3" borderId="2" xfId="1" applyNumberFormat="1" applyFont="1" applyFill="1" applyBorder="1" applyAlignment="1" applyProtection="1">
      <alignment horizontal="right"/>
      <protection hidden="1"/>
    </xf>
    <xf numFmtId="166" fontId="6" fillId="3" borderId="16" xfId="1" applyNumberFormat="1" applyFont="1" applyFill="1" applyBorder="1" applyProtection="1">
      <protection hidden="1"/>
    </xf>
    <xf numFmtId="166" fontId="6" fillId="3" borderId="2" xfId="1" applyNumberFormat="1" applyFont="1" applyFill="1" applyBorder="1" applyProtection="1">
      <protection hidden="1"/>
    </xf>
    <xf numFmtId="166" fontId="6" fillId="3" borderId="4" xfId="1" applyNumberFormat="1" applyFont="1" applyFill="1" applyBorder="1" applyProtection="1">
      <protection hidden="1"/>
    </xf>
    <xf numFmtId="166" fontId="6" fillId="3" borderId="15" xfId="1" applyNumberFormat="1" applyFont="1" applyFill="1" applyBorder="1" applyProtection="1">
      <protection hidden="1"/>
    </xf>
    <xf numFmtId="166" fontId="6" fillId="3" borderId="4" xfId="1" applyNumberFormat="1" applyFont="1" applyFill="1" applyBorder="1" applyAlignment="1" applyProtection="1">
      <alignment horizontal="right"/>
      <protection hidden="1"/>
    </xf>
    <xf numFmtId="167" fontId="6" fillId="0" borderId="15" xfId="1" applyNumberFormat="1" applyFont="1" applyBorder="1" applyAlignment="1" applyProtection="1">
      <alignment horizontal="right"/>
      <protection hidden="1"/>
    </xf>
    <xf numFmtId="167" fontId="6" fillId="0" borderId="2" xfId="1" applyNumberFormat="1" applyFont="1" applyBorder="1" applyProtection="1">
      <protection hidden="1"/>
    </xf>
    <xf numFmtId="167" fontId="6" fillId="0" borderId="16" xfId="1" applyNumberFormat="1" applyFont="1" applyBorder="1" applyProtection="1">
      <protection hidden="1"/>
    </xf>
    <xf numFmtId="167" fontId="6" fillId="0" borderId="4" xfId="1" applyNumberFormat="1" applyFont="1" applyBorder="1" applyProtection="1">
      <protection hidden="1"/>
    </xf>
    <xf numFmtId="167" fontId="6" fillId="0" borderId="15" xfId="1" applyNumberFormat="1" applyFont="1" applyBorder="1" applyProtection="1">
      <protection hidden="1"/>
    </xf>
    <xf numFmtId="167" fontId="6" fillId="3" borderId="15" xfId="1" applyNumberFormat="1" applyFont="1" applyFill="1" applyBorder="1" applyAlignment="1" applyProtection="1">
      <alignment horizontal="right"/>
      <protection hidden="1"/>
    </xf>
    <xf numFmtId="167" fontId="6" fillId="3" borderId="2" xfId="1" applyNumberFormat="1" applyFont="1" applyFill="1" applyBorder="1" applyProtection="1">
      <protection hidden="1"/>
    </xf>
    <xf numFmtId="167" fontId="6" fillId="3" borderId="16" xfId="1" applyNumberFormat="1" applyFont="1" applyFill="1" applyBorder="1" applyProtection="1">
      <protection hidden="1"/>
    </xf>
    <xf numFmtId="167" fontId="6" fillId="3" borderId="4" xfId="1" applyNumberFormat="1" applyFont="1" applyFill="1" applyBorder="1" applyProtection="1">
      <protection hidden="1"/>
    </xf>
    <xf numFmtId="167" fontId="6" fillId="3" borderId="15" xfId="1" applyNumberFormat="1" applyFont="1" applyFill="1" applyBorder="1" applyProtection="1">
      <protection hidden="1"/>
    </xf>
    <xf numFmtId="167" fontId="6" fillId="0" borderId="17" xfId="1" applyNumberFormat="1" applyFont="1" applyBorder="1" applyAlignment="1" applyProtection="1">
      <alignment horizontal="right"/>
      <protection hidden="1"/>
    </xf>
    <xf numFmtId="167" fontId="6" fillId="0" borderId="10" xfId="1" applyNumberFormat="1" applyFont="1" applyBorder="1" applyProtection="1">
      <protection hidden="1"/>
    </xf>
    <xf numFmtId="167" fontId="6" fillId="0" borderId="18" xfId="1" applyNumberFormat="1" applyFont="1" applyBorder="1" applyProtection="1">
      <protection hidden="1"/>
    </xf>
    <xf numFmtId="167" fontId="6" fillId="0" borderId="19" xfId="1" applyNumberFormat="1" applyFont="1" applyBorder="1" applyProtection="1">
      <protection hidden="1"/>
    </xf>
    <xf numFmtId="167" fontId="6" fillId="0" borderId="17" xfId="1" applyNumberFormat="1" applyFont="1" applyBorder="1" applyProtection="1">
      <protection hidden="1"/>
    </xf>
    <xf numFmtId="164" fontId="8" fillId="2" borderId="0" xfId="1" applyNumberFormat="1" applyFont="1" applyFill="1" applyAlignment="1" applyProtection="1">
      <alignment vertical="center"/>
      <protection hidden="1"/>
    </xf>
    <xf numFmtId="164" fontId="12" fillId="2" borderId="0" xfId="1" applyNumberFormat="1" applyFont="1" applyFill="1" applyProtection="1">
      <protection hidden="1"/>
    </xf>
    <xf numFmtId="0" fontId="14" fillId="2" borderId="0" xfId="2" applyFont="1" applyFill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right"/>
      <protection hidden="1"/>
    </xf>
    <xf numFmtId="164" fontId="15" fillId="0" borderId="0" xfId="0" applyNumberFormat="1" applyFont="1" applyProtection="1">
      <protection hidden="1"/>
    </xf>
    <xf numFmtId="164" fontId="9" fillId="0" borderId="1" xfId="1" applyNumberFormat="1" applyFont="1" applyBorder="1" applyAlignment="1" applyProtection="1">
      <alignment vertical="center"/>
      <protection hidden="1"/>
    </xf>
    <xf numFmtId="164" fontId="10" fillId="0" borderId="16" xfId="1" applyNumberFormat="1" applyFont="1" applyBorder="1" applyAlignment="1" applyProtection="1">
      <alignment horizontal="center" vertical="center"/>
      <protection hidden="1"/>
    </xf>
    <xf numFmtId="164" fontId="10" fillId="3" borderId="16" xfId="1" applyNumberFormat="1" applyFont="1" applyFill="1" applyBorder="1" applyAlignment="1" applyProtection="1">
      <alignment horizontal="center" vertical="center"/>
      <protection hidden="1"/>
    </xf>
    <xf numFmtId="165" fontId="16" fillId="3" borderId="15" xfId="1" applyNumberFormat="1" applyFont="1" applyFill="1" applyBorder="1" applyAlignment="1" applyProtection="1">
      <alignment horizontal="right" vertical="center"/>
      <protection hidden="1"/>
    </xf>
    <xf numFmtId="165" fontId="6" fillId="3" borderId="2" xfId="1" applyNumberFormat="1" applyFont="1" applyFill="1" applyBorder="1" applyProtection="1">
      <protection hidden="1"/>
    </xf>
    <xf numFmtId="165" fontId="6" fillId="3" borderId="16" xfId="1" applyNumberFormat="1" applyFont="1" applyFill="1" applyBorder="1" applyProtection="1">
      <protection hidden="1"/>
    </xf>
    <xf numFmtId="165" fontId="6" fillId="3" borderId="2" xfId="1" applyNumberFormat="1" applyFont="1" applyFill="1" applyBorder="1" applyAlignment="1" applyProtection="1">
      <alignment vertical="center"/>
      <protection hidden="1"/>
    </xf>
    <xf numFmtId="165" fontId="6" fillId="3" borderId="4" xfId="1" applyNumberFormat="1" applyFont="1" applyFill="1" applyBorder="1" applyProtection="1">
      <protection hidden="1"/>
    </xf>
    <xf numFmtId="165" fontId="16" fillId="0" borderId="15" xfId="1" applyNumberFormat="1" applyFont="1" applyBorder="1" applyAlignment="1" applyProtection="1">
      <alignment horizontal="right" vertical="center"/>
      <protection hidden="1"/>
    </xf>
    <xf numFmtId="165" fontId="6" fillId="0" borderId="2" xfId="1" applyNumberFormat="1" applyFont="1" applyBorder="1" applyProtection="1">
      <protection hidden="1"/>
    </xf>
    <xf numFmtId="165" fontId="6" fillId="0" borderId="16" xfId="1" applyNumberFormat="1" applyFont="1" applyBorder="1" applyProtection="1">
      <protection hidden="1"/>
    </xf>
    <xf numFmtId="165" fontId="6" fillId="0" borderId="2" xfId="1" applyNumberFormat="1" applyFont="1" applyBorder="1" applyAlignment="1" applyProtection="1">
      <alignment vertical="center"/>
      <protection hidden="1"/>
    </xf>
    <xf numFmtId="165" fontId="6" fillId="0" borderId="4" xfId="1" applyNumberFormat="1" applyFont="1" applyBorder="1" applyProtection="1"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164" fontId="9" fillId="3" borderId="1" xfId="1" applyNumberFormat="1" applyFont="1" applyFill="1" applyBorder="1" applyAlignment="1" applyProtection="1">
      <alignment horizontal="center" vertical="center"/>
      <protection hidden="1"/>
    </xf>
    <xf numFmtId="164" fontId="15" fillId="0" borderId="0" xfId="4" applyNumberFormat="1" applyFont="1" applyProtection="1">
      <protection hidden="1"/>
    </xf>
    <xf numFmtId="0" fontId="17" fillId="3" borderId="2" xfId="0" applyFont="1" applyFill="1" applyBorder="1" applyAlignment="1" applyProtection="1">
      <alignment horizontal="center"/>
      <protection hidden="1"/>
    </xf>
    <xf numFmtId="164" fontId="11" fillId="3" borderId="1" xfId="1" applyNumberFormat="1" applyFont="1" applyFill="1" applyBorder="1" applyAlignment="1" applyProtection="1">
      <alignment horizontal="center" vertical="center"/>
      <protection hidden="1"/>
    </xf>
    <xf numFmtId="165" fontId="16" fillId="3" borderId="11" xfId="1" applyNumberFormat="1" applyFont="1" applyFill="1" applyBorder="1" applyAlignment="1" applyProtection="1">
      <alignment horizontal="right" vertical="center"/>
      <protection hidden="1"/>
    </xf>
    <xf numFmtId="165" fontId="6" fillId="3" borderId="12" xfId="1" applyNumberFormat="1" applyFont="1" applyFill="1" applyBorder="1" applyProtection="1">
      <protection hidden="1"/>
    </xf>
    <xf numFmtId="165" fontId="6" fillId="3" borderId="13" xfId="1" applyNumberFormat="1" applyFont="1" applyFill="1" applyBorder="1" applyProtection="1">
      <protection hidden="1"/>
    </xf>
    <xf numFmtId="165" fontId="6" fillId="3" borderId="12" xfId="1" applyNumberFormat="1" applyFont="1" applyFill="1" applyBorder="1" applyAlignment="1" applyProtection="1">
      <alignment vertical="center"/>
      <protection hidden="1"/>
    </xf>
    <xf numFmtId="165" fontId="6" fillId="3" borderId="14" xfId="1" applyNumberFormat="1" applyFont="1" applyFill="1" applyBorder="1" applyProtection="1">
      <protection hidden="1"/>
    </xf>
    <xf numFmtId="164" fontId="15" fillId="0" borderId="0" xfId="4" applyNumberFormat="1" applyFont="1" applyAlignment="1" applyProtection="1">
      <alignment horizontal="center"/>
      <protection hidden="1"/>
    </xf>
    <xf numFmtId="0" fontId="20" fillId="2" borderId="0" xfId="0" applyFont="1" applyFill="1" applyProtection="1">
      <protection hidden="1"/>
    </xf>
    <xf numFmtId="0" fontId="20" fillId="0" borderId="0" xfId="0" applyFont="1" applyProtection="1">
      <protection hidden="1"/>
    </xf>
    <xf numFmtId="164" fontId="10" fillId="3" borderId="1" xfId="1" applyNumberFormat="1" applyFont="1" applyFill="1" applyBorder="1" applyAlignment="1" applyProtection="1">
      <alignment horizontal="center" vertical="center"/>
      <protection hidden="1"/>
    </xf>
    <xf numFmtId="164" fontId="10" fillId="0" borderId="1" xfId="1" applyNumberFormat="1" applyFont="1" applyBorder="1" applyAlignment="1" applyProtection="1">
      <alignment horizontal="center" vertical="center"/>
      <protection hidden="1"/>
    </xf>
    <xf numFmtId="165" fontId="6" fillId="3" borderId="21" xfId="1" applyNumberFormat="1" applyFont="1" applyFill="1" applyBorder="1" applyProtection="1">
      <protection hidden="1"/>
    </xf>
    <xf numFmtId="165" fontId="6" fillId="0" borderId="1" xfId="1" applyNumberFormat="1" applyFont="1" applyBorder="1" applyProtection="1">
      <protection hidden="1"/>
    </xf>
    <xf numFmtId="165" fontId="6" fillId="3" borderId="1" xfId="1" applyNumberFormat="1" applyFont="1" applyFill="1" applyBorder="1" applyProtection="1">
      <protection hidden="1"/>
    </xf>
    <xf numFmtId="165" fontId="6" fillId="3" borderId="20" xfId="1" applyNumberFormat="1" applyFont="1" applyFill="1" applyBorder="1" applyProtection="1">
      <protection hidden="1"/>
    </xf>
    <xf numFmtId="165" fontId="6" fillId="3" borderId="22" xfId="1" applyNumberFormat="1" applyFont="1" applyFill="1" applyBorder="1" applyProtection="1">
      <protection hidden="1"/>
    </xf>
    <xf numFmtId="165" fontId="6" fillId="3" borderId="23" xfId="1" applyNumberFormat="1" applyFont="1" applyFill="1" applyBorder="1" applyProtection="1">
      <protection hidden="1"/>
    </xf>
    <xf numFmtId="165" fontId="6" fillId="3" borderId="24" xfId="1" applyNumberFormat="1" applyFont="1" applyFill="1" applyBorder="1" applyProtection="1">
      <protection hidden="1"/>
    </xf>
    <xf numFmtId="165" fontId="6" fillId="3" borderId="25" xfId="1" applyNumberFormat="1" applyFont="1" applyFill="1" applyBorder="1" applyProtection="1">
      <protection hidden="1"/>
    </xf>
    <xf numFmtId="165" fontId="6" fillId="0" borderId="26" xfId="1" applyNumberFormat="1" applyFont="1" applyBorder="1" applyProtection="1">
      <protection hidden="1"/>
    </xf>
    <xf numFmtId="165" fontId="6" fillId="0" borderId="27" xfId="1" applyNumberFormat="1" applyFont="1" applyBorder="1" applyProtection="1">
      <protection hidden="1"/>
    </xf>
    <xf numFmtId="165" fontId="6" fillId="3" borderId="26" xfId="1" applyNumberFormat="1" applyFont="1" applyFill="1" applyBorder="1" applyProtection="1">
      <protection hidden="1"/>
    </xf>
    <xf numFmtId="165" fontId="6" fillId="3" borderId="27" xfId="1" applyNumberFormat="1" applyFont="1" applyFill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164" fontId="21" fillId="0" borderId="0" xfId="0" applyNumberFormat="1" applyFont="1" applyProtection="1">
      <protection locked="0"/>
    </xf>
    <xf numFmtId="0" fontId="14" fillId="2" borderId="0" xfId="2" applyFont="1" applyFill="1" applyProtection="1">
      <protection locked="0"/>
    </xf>
    <xf numFmtId="164" fontId="6" fillId="3" borderId="0" xfId="1" applyNumberFormat="1" applyFont="1" applyFill="1" applyAlignment="1">
      <alignment vertical="center"/>
    </xf>
    <xf numFmtId="9" fontId="10" fillId="3" borderId="0" xfId="6" applyFont="1" applyFill="1" applyAlignment="1" applyProtection="1"/>
    <xf numFmtId="2" fontId="10" fillId="0" borderId="0" xfId="2" applyNumberFormat="1" applyFont="1" applyAlignment="1">
      <alignment horizontal="center" vertical="center"/>
    </xf>
    <xf numFmtId="0" fontId="2" fillId="2" borderId="0" xfId="0" applyFont="1" applyFill="1"/>
    <xf numFmtId="2" fontId="10" fillId="2" borderId="0" xfId="2" applyNumberFormat="1" applyFont="1" applyFill="1" applyAlignment="1">
      <alignment vertical="center"/>
    </xf>
    <xf numFmtId="164" fontId="6" fillId="2" borderId="0" xfId="1" applyNumberFormat="1" applyFont="1" applyFill="1"/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18" fillId="4" borderId="0" xfId="0" applyNumberFormat="1" applyFont="1" applyFill="1"/>
    <xf numFmtId="9" fontId="10" fillId="4" borderId="0" xfId="6" applyFont="1" applyFill="1" applyProtection="1"/>
    <xf numFmtId="2" fontId="10" fillId="3" borderId="0" xfId="2" applyNumberFormat="1" applyFont="1" applyFill="1"/>
    <xf numFmtId="2" fontId="10" fillId="4" borderId="0" xfId="0" applyNumberFormat="1" applyFont="1" applyFill="1"/>
    <xf numFmtId="2" fontId="21" fillId="4" borderId="0" xfId="0" applyNumberFormat="1" applyFont="1" applyFill="1"/>
    <xf numFmtId="165" fontId="6" fillId="3" borderId="20" xfId="1" applyNumberFormat="1" applyFont="1" applyFill="1" applyBorder="1" applyAlignment="1" applyProtection="1">
      <alignment vertical="center"/>
      <protection hidden="1"/>
    </xf>
    <xf numFmtId="165" fontId="6" fillId="0" borderId="26" xfId="1" applyNumberFormat="1" applyFont="1" applyBorder="1" applyAlignment="1" applyProtection="1">
      <alignment vertical="center"/>
      <protection hidden="1"/>
    </xf>
    <xf numFmtId="165" fontId="6" fillId="3" borderId="26" xfId="1" applyNumberFormat="1" applyFont="1" applyFill="1" applyBorder="1" applyAlignment="1" applyProtection="1">
      <alignment vertical="center"/>
      <protection hidden="1"/>
    </xf>
    <xf numFmtId="165" fontId="6" fillId="5" borderId="2" xfId="1" applyNumberFormat="1" applyFont="1" applyFill="1" applyBorder="1" applyProtection="1">
      <protection hidden="1"/>
    </xf>
    <xf numFmtId="165" fontId="6" fillId="5" borderId="16" xfId="1" applyNumberFormat="1" applyFont="1" applyFill="1" applyBorder="1" applyProtection="1">
      <protection hidden="1"/>
    </xf>
    <xf numFmtId="165" fontId="6" fillId="5" borderId="4" xfId="1" applyNumberFormat="1" applyFont="1" applyFill="1" applyBorder="1" applyProtection="1">
      <protection hidden="1"/>
    </xf>
    <xf numFmtId="165" fontId="6" fillId="5" borderId="26" xfId="1" applyNumberFormat="1" applyFont="1" applyFill="1" applyBorder="1" applyProtection="1">
      <protection hidden="1"/>
    </xf>
    <xf numFmtId="165" fontId="6" fillId="5" borderId="30" xfId="1" applyNumberFormat="1" applyFont="1" applyFill="1" applyBorder="1" applyProtection="1">
      <protection hidden="1"/>
    </xf>
    <xf numFmtId="165" fontId="6" fillId="5" borderId="31" xfId="1" applyNumberFormat="1" applyFont="1" applyFill="1" applyBorder="1" applyProtection="1">
      <protection hidden="1"/>
    </xf>
    <xf numFmtId="165" fontId="6" fillId="5" borderId="29" xfId="1" applyNumberFormat="1" applyFont="1" applyFill="1" applyBorder="1" applyProtection="1">
      <protection hidden="1"/>
    </xf>
    <xf numFmtId="165" fontId="6" fillId="5" borderId="28" xfId="1" applyNumberFormat="1" applyFont="1" applyFill="1" applyBorder="1" applyProtection="1">
      <protection hidden="1"/>
    </xf>
    <xf numFmtId="165" fontId="6" fillId="0" borderId="10" xfId="1" applyNumberFormat="1" applyFont="1" applyBorder="1" applyProtection="1">
      <protection hidden="1"/>
    </xf>
    <xf numFmtId="165" fontId="6" fillId="0" borderId="18" xfId="1" applyNumberFormat="1" applyFont="1" applyBorder="1" applyProtection="1">
      <protection hidden="1"/>
    </xf>
    <xf numFmtId="165" fontId="6" fillId="0" borderId="19" xfId="1" applyNumberFormat="1" applyFont="1" applyBorder="1" applyProtection="1">
      <protection hidden="1"/>
    </xf>
    <xf numFmtId="165" fontId="6" fillId="0" borderId="29" xfId="1" applyNumberFormat="1" applyFont="1" applyBorder="1" applyProtection="1">
      <protection hidden="1"/>
    </xf>
    <xf numFmtId="0" fontId="22" fillId="0" borderId="0" xfId="0" applyFont="1" applyAlignment="1">
      <alignment vertical="center"/>
    </xf>
    <xf numFmtId="164" fontId="23" fillId="2" borderId="0" xfId="1" applyNumberFormat="1" applyFont="1" applyFill="1" applyProtection="1">
      <protection hidden="1"/>
    </xf>
    <xf numFmtId="0" fontId="24" fillId="0" borderId="0" xfId="0" applyFont="1" applyProtection="1">
      <protection hidden="1"/>
    </xf>
    <xf numFmtId="165" fontId="16" fillId="5" borderId="12" xfId="1" applyNumberFormat="1" applyFont="1" applyFill="1" applyBorder="1" applyAlignment="1" applyProtection="1">
      <alignment horizontal="right" vertical="center"/>
      <protection hidden="1"/>
    </xf>
    <xf numFmtId="165" fontId="16" fillId="5" borderId="2" xfId="1" applyNumberFormat="1" applyFont="1" applyFill="1" applyBorder="1" applyAlignment="1" applyProtection="1">
      <alignment horizontal="right" vertical="center"/>
      <protection hidden="1"/>
    </xf>
    <xf numFmtId="165" fontId="6" fillId="5" borderId="12" xfId="1" applyNumberFormat="1" applyFont="1" applyFill="1" applyBorder="1" applyAlignment="1" applyProtection="1">
      <alignment horizontal="right"/>
      <protection hidden="1"/>
    </xf>
    <xf numFmtId="166" fontId="6" fillId="5" borderId="2" xfId="1" applyNumberFormat="1" applyFont="1" applyFill="1" applyBorder="1" applyAlignment="1" applyProtection="1">
      <alignment horizontal="right"/>
      <protection hidden="1"/>
    </xf>
    <xf numFmtId="167" fontId="6" fillId="5" borderId="2" xfId="1" applyNumberFormat="1" applyFont="1" applyFill="1" applyBorder="1" applyAlignment="1" applyProtection="1">
      <alignment horizontal="right"/>
      <protection hidden="1"/>
    </xf>
    <xf numFmtId="167" fontId="6" fillId="5" borderId="10" xfId="1" applyNumberFormat="1" applyFont="1" applyFill="1" applyBorder="1" applyAlignment="1" applyProtection="1">
      <alignment horizontal="right"/>
      <protection hidden="1"/>
    </xf>
    <xf numFmtId="49" fontId="5" fillId="2" borderId="0" xfId="1" applyNumberFormat="1" applyFont="1" applyFill="1" applyAlignment="1" applyProtection="1">
      <alignment horizontal="left" vertical="top"/>
      <protection hidden="1"/>
    </xf>
    <xf numFmtId="164" fontId="9" fillId="0" borderId="1" xfId="1" applyNumberFormat="1" applyFont="1" applyBorder="1" applyAlignment="1" applyProtection="1">
      <alignment horizontal="center"/>
      <protection hidden="1"/>
    </xf>
    <xf numFmtId="164" fontId="9" fillId="0" borderId="2" xfId="1" applyNumberFormat="1" applyFont="1" applyBorder="1" applyAlignment="1" applyProtection="1">
      <alignment horizontal="center"/>
      <protection hidden="1"/>
    </xf>
    <xf numFmtId="0" fontId="10" fillId="3" borderId="1" xfId="4" applyFont="1" applyFill="1" applyBorder="1" applyAlignment="1" applyProtection="1">
      <alignment horizontal="center"/>
      <protection hidden="1"/>
    </xf>
    <xf numFmtId="0" fontId="10" fillId="3" borderId="2" xfId="4" applyFont="1" applyFill="1" applyBorder="1" applyAlignment="1" applyProtection="1">
      <alignment horizontal="center"/>
      <protection hidden="1"/>
    </xf>
    <xf numFmtId="164" fontId="9" fillId="0" borderId="3" xfId="1" applyNumberFormat="1" applyFont="1" applyBorder="1" applyAlignment="1" applyProtection="1">
      <alignment horizontal="center"/>
      <protection hidden="1"/>
    </xf>
    <xf numFmtId="164" fontId="9" fillId="3" borderId="1" xfId="1" applyNumberFormat="1" applyFont="1" applyFill="1" applyBorder="1" applyAlignment="1" applyProtection="1">
      <alignment horizontal="center"/>
      <protection hidden="1"/>
    </xf>
    <xf numFmtId="164" fontId="9" fillId="3" borderId="3" xfId="1" applyNumberFormat="1" applyFont="1" applyFill="1" applyBorder="1" applyAlignment="1" applyProtection="1">
      <alignment horizontal="center"/>
      <protection hidden="1"/>
    </xf>
    <xf numFmtId="164" fontId="6" fillId="0" borderId="5" xfId="1" applyNumberFormat="1" applyFont="1" applyBorder="1" applyAlignment="1" applyProtection="1">
      <alignment horizontal="center" vertical="center"/>
      <protection hidden="1"/>
    </xf>
    <xf numFmtId="164" fontId="6" fillId="0" borderId="6" xfId="1" applyNumberFormat="1" applyFont="1" applyBorder="1" applyAlignment="1" applyProtection="1">
      <alignment horizontal="center" vertical="center"/>
      <protection hidden="1"/>
    </xf>
    <xf numFmtId="164" fontId="6" fillId="0" borderId="7" xfId="1" applyNumberFormat="1" applyFont="1" applyBorder="1" applyAlignment="1" applyProtection="1">
      <alignment horizontal="center" vertical="center"/>
      <protection hidden="1"/>
    </xf>
    <xf numFmtId="164" fontId="9" fillId="0" borderId="5" xfId="1" applyNumberFormat="1" applyFont="1" applyBorder="1" applyAlignment="1" applyProtection="1">
      <alignment horizontal="center" vertical="center"/>
      <protection hidden="1"/>
    </xf>
    <xf numFmtId="164" fontId="9" fillId="0" borderId="6" xfId="1" applyNumberFormat="1" applyFont="1" applyBorder="1" applyAlignment="1" applyProtection="1">
      <alignment horizontal="center" vertical="center"/>
      <protection hidden="1"/>
    </xf>
    <xf numFmtId="164" fontId="9" fillId="0" borderId="7" xfId="1" applyNumberFormat="1" applyFont="1" applyBorder="1" applyAlignment="1" applyProtection="1">
      <alignment horizontal="center" vertical="center"/>
      <protection hidden="1"/>
    </xf>
    <xf numFmtId="164" fontId="6" fillId="0" borderId="8" xfId="1" applyNumberFormat="1" applyFont="1" applyBorder="1" applyAlignment="1" applyProtection="1">
      <alignment horizontal="center" vertical="center"/>
      <protection hidden="1"/>
    </xf>
    <xf numFmtId="164" fontId="6" fillId="0" borderId="9" xfId="1" applyNumberFormat="1" applyFont="1" applyBorder="1" applyAlignment="1" applyProtection="1">
      <alignment horizontal="center" vertical="center"/>
      <protection hidden="1"/>
    </xf>
    <xf numFmtId="164" fontId="6" fillId="0" borderId="10" xfId="1" applyNumberFormat="1" applyFont="1" applyBorder="1" applyAlignment="1" applyProtection="1">
      <alignment horizontal="center" vertic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DAEEF3"/>
      <color rgb="FF318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781469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73"/>
  <sheetViews>
    <sheetView showGridLines="0" tabSelected="1" zoomScale="85" zoomScaleNormal="85" workbookViewId="0">
      <selection activeCell="D70" sqref="D70"/>
    </sheetView>
  </sheetViews>
  <sheetFormatPr defaultRowHeight="15" x14ac:dyDescent="0.25"/>
  <cols>
    <col min="1" max="1" width="12.140625" style="4" customWidth="1"/>
    <col min="2" max="2" width="12.5703125" style="4" customWidth="1"/>
    <col min="3" max="4" width="9.140625" style="4" customWidth="1"/>
    <col min="5" max="16384" width="9.140625" style="4"/>
  </cols>
  <sheetData>
    <row r="1" spans="1:45" ht="30.75" customHeight="1" x14ac:dyDescent="0.5">
      <c r="A1" s="1"/>
      <c r="B1" s="2"/>
      <c r="C1" s="127" t="s">
        <v>33</v>
      </c>
      <c r="D1" s="127"/>
      <c r="E1" s="127"/>
      <c r="F1" s="127"/>
      <c r="G1" s="127"/>
      <c r="H1" s="127"/>
      <c r="I1" s="3"/>
    </row>
    <row r="2" spans="1:45" ht="15.75" customHeight="1" x14ac:dyDescent="0.25">
      <c r="A2" s="5"/>
      <c r="B2" s="6"/>
      <c r="C2" s="6"/>
      <c r="D2" s="6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V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spans="1:45" ht="15.75" customHeight="1" x14ac:dyDescent="0.25">
      <c r="B3" s="8"/>
      <c r="C3" s="8"/>
      <c r="D3" s="8"/>
    </row>
    <row r="4" spans="1:45" ht="21" x14ac:dyDescent="0.35">
      <c r="A4" s="9" t="s">
        <v>0</v>
      </c>
      <c r="B4" s="10"/>
      <c r="C4" s="10"/>
      <c r="D4" s="10"/>
    </row>
    <row r="5" spans="1:45" ht="15.75" x14ac:dyDescent="0.25">
      <c r="A5" s="128" t="s">
        <v>1</v>
      </c>
      <c r="B5" s="129"/>
      <c r="C5" s="128" t="s">
        <v>2</v>
      </c>
      <c r="D5" s="132"/>
      <c r="E5" s="132"/>
      <c r="F5" s="129"/>
      <c r="G5" s="128" t="s">
        <v>3</v>
      </c>
      <c r="H5" s="132"/>
      <c r="I5" s="132"/>
      <c r="J5" s="129"/>
      <c r="K5" s="128" t="s">
        <v>4</v>
      </c>
      <c r="L5" s="132"/>
      <c r="M5" s="132"/>
      <c r="N5" s="129"/>
      <c r="O5" s="128" t="s">
        <v>5</v>
      </c>
      <c r="P5" s="132"/>
      <c r="Q5" s="132"/>
      <c r="R5" s="129"/>
      <c r="S5" s="128" t="s">
        <v>6</v>
      </c>
      <c r="T5" s="132"/>
      <c r="U5" s="132"/>
      <c r="V5" s="129"/>
      <c r="W5" s="128" t="s">
        <v>7</v>
      </c>
      <c r="X5" s="132"/>
      <c r="Y5" s="132"/>
      <c r="Z5" s="129"/>
    </row>
    <row r="6" spans="1:45" ht="16.5" thickBot="1" x14ac:dyDescent="0.3">
      <c r="A6" s="130" t="s">
        <v>8</v>
      </c>
      <c r="B6" s="131"/>
      <c r="C6" s="63">
        <v>11</v>
      </c>
      <c r="D6" s="63">
        <v>21</v>
      </c>
      <c r="E6" s="11">
        <v>22</v>
      </c>
      <c r="F6" s="11">
        <v>33</v>
      </c>
      <c r="G6" s="11">
        <v>11</v>
      </c>
      <c r="H6" s="11">
        <v>21</v>
      </c>
      <c r="I6" s="11">
        <v>22</v>
      </c>
      <c r="J6" s="11">
        <v>33</v>
      </c>
      <c r="K6" s="11">
        <v>11</v>
      </c>
      <c r="L6" s="11">
        <v>21</v>
      </c>
      <c r="M6" s="11">
        <v>22</v>
      </c>
      <c r="N6" s="11">
        <v>33</v>
      </c>
      <c r="O6" s="11">
        <v>11</v>
      </c>
      <c r="P6" s="11">
        <v>21</v>
      </c>
      <c r="Q6" s="11">
        <v>22</v>
      </c>
      <c r="R6" s="11">
        <v>33</v>
      </c>
      <c r="S6" s="11">
        <v>11</v>
      </c>
      <c r="T6" s="11">
        <v>21</v>
      </c>
      <c r="U6" s="11">
        <v>22</v>
      </c>
      <c r="V6" s="11">
        <v>33</v>
      </c>
      <c r="W6" s="11">
        <v>11</v>
      </c>
      <c r="X6" s="11">
        <v>21</v>
      </c>
      <c r="Y6" s="11">
        <v>22</v>
      </c>
      <c r="Z6" s="11">
        <v>33</v>
      </c>
    </row>
    <row r="7" spans="1:45" ht="15.75" x14ac:dyDescent="0.25">
      <c r="A7" s="128" t="s">
        <v>9</v>
      </c>
      <c r="B7" s="132"/>
      <c r="C7" s="12">
        <v>509</v>
      </c>
      <c r="D7" s="123"/>
      <c r="E7" s="13">
        <v>933</v>
      </c>
      <c r="F7" s="14">
        <v>1347</v>
      </c>
      <c r="G7" s="13">
        <v>676</v>
      </c>
      <c r="H7" s="13">
        <v>927</v>
      </c>
      <c r="I7" s="15">
        <v>1173</v>
      </c>
      <c r="J7" s="14">
        <v>1686</v>
      </c>
      <c r="K7" s="13">
        <v>833</v>
      </c>
      <c r="L7" s="15">
        <v>1107</v>
      </c>
      <c r="M7" s="15">
        <v>1401</v>
      </c>
      <c r="N7" s="14">
        <v>2007</v>
      </c>
      <c r="O7" s="13">
        <v>980</v>
      </c>
      <c r="P7" s="15">
        <v>1287</v>
      </c>
      <c r="Q7" s="15">
        <v>1617</v>
      </c>
      <c r="R7" s="14">
        <v>2313</v>
      </c>
      <c r="S7" s="16">
        <v>1117</v>
      </c>
      <c r="T7" s="15">
        <v>1467</v>
      </c>
      <c r="U7" s="15">
        <v>1824</v>
      </c>
      <c r="V7" s="14">
        <v>2607</v>
      </c>
      <c r="W7" s="13">
        <v>1360</v>
      </c>
      <c r="X7" s="15">
        <v>1836</v>
      </c>
      <c r="Y7" s="15">
        <v>2220</v>
      </c>
      <c r="Z7" s="14">
        <v>3180</v>
      </c>
    </row>
    <row r="8" spans="1:45" ht="15.75" x14ac:dyDescent="0.25">
      <c r="A8" s="133" t="s">
        <v>10</v>
      </c>
      <c r="B8" s="134"/>
      <c r="C8" s="17">
        <v>1.3216000000000001</v>
      </c>
      <c r="D8" s="124"/>
      <c r="E8" s="18">
        <v>1.3053999999999999</v>
      </c>
      <c r="F8" s="19">
        <v>1.3279000000000001</v>
      </c>
      <c r="G8" s="20">
        <v>1.3117000000000001</v>
      </c>
      <c r="H8" s="20">
        <v>1.2885</v>
      </c>
      <c r="I8" s="21">
        <v>1.3047</v>
      </c>
      <c r="J8" s="19">
        <v>1.3277000000000001</v>
      </c>
      <c r="K8" s="20">
        <v>1.3018000000000001</v>
      </c>
      <c r="L8" s="21">
        <v>1.2956000000000001</v>
      </c>
      <c r="M8" s="21">
        <v>1.304</v>
      </c>
      <c r="N8" s="19">
        <v>1.3274999999999999</v>
      </c>
      <c r="O8" s="20">
        <v>1.2919</v>
      </c>
      <c r="P8" s="21">
        <v>1.3027</v>
      </c>
      <c r="Q8" s="21">
        <v>1.3031999999999999</v>
      </c>
      <c r="R8" s="19">
        <v>1.3273999999999999</v>
      </c>
      <c r="S8" s="22">
        <v>1.2919</v>
      </c>
      <c r="T8" s="21">
        <v>1.3099000000000001</v>
      </c>
      <c r="U8" s="21">
        <v>1.3025</v>
      </c>
      <c r="V8" s="19">
        <v>1.3271999999999999</v>
      </c>
      <c r="W8" s="20">
        <v>1.2919</v>
      </c>
      <c r="X8" s="23">
        <v>1.3242</v>
      </c>
      <c r="Y8" s="21">
        <v>1.3010999999999999</v>
      </c>
      <c r="Z8" s="19">
        <v>1.3268</v>
      </c>
    </row>
    <row r="9" spans="1:45" ht="15.75" x14ac:dyDescent="0.25">
      <c r="A9" s="128" t="s">
        <v>11</v>
      </c>
      <c r="B9" s="132"/>
      <c r="C9" s="24">
        <v>2.09</v>
      </c>
      <c r="D9" s="125"/>
      <c r="E9" s="25">
        <v>3.51</v>
      </c>
      <c r="F9" s="26">
        <v>5.26</v>
      </c>
      <c r="G9" s="25">
        <v>2.95</v>
      </c>
      <c r="H9" s="25">
        <v>3.37</v>
      </c>
      <c r="I9" s="27">
        <v>4.92</v>
      </c>
      <c r="J9" s="26">
        <v>7.38</v>
      </c>
      <c r="K9" s="25">
        <v>3.8</v>
      </c>
      <c r="L9" s="27">
        <v>4.3099999999999996</v>
      </c>
      <c r="M9" s="27">
        <v>6.33</v>
      </c>
      <c r="N9" s="26">
        <v>9.49</v>
      </c>
      <c r="O9" s="25">
        <v>4.66</v>
      </c>
      <c r="P9" s="27">
        <v>5.24</v>
      </c>
      <c r="Q9" s="27">
        <v>7.74</v>
      </c>
      <c r="R9" s="26">
        <v>11.61</v>
      </c>
      <c r="S9" s="28">
        <v>5.51</v>
      </c>
      <c r="T9" s="27">
        <v>6.18</v>
      </c>
      <c r="U9" s="27">
        <v>9.15</v>
      </c>
      <c r="V9" s="26">
        <v>13.72</v>
      </c>
      <c r="W9" s="25">
        <v>7.22</v>
      </c>
      <c r="X9" s="27">
        <v>8.0500000000000007</v>
      </c>
      <c r="Y9" s="27">
        <v>11.97</v>
      </c>
      <c r="Z9" s="26">
        <v>17.96</v>
      </c>
    </row>
    <row r="10" spans="1:45" ht="15.75" x14ac:dyDescent="0.25">
      <c r="A10" s="133" t="s">
        <v>12</v>
      </c>
      <c r="B10" s="134"/>
      <c r="C10" s="29">
        <v>9.31</v>
      </c>
      <c r="D10" s="125"/>
      <c r="E10" s="30">
        <v>16.5</v>
      </c>
      <c r="F10" s="31">
        <v>24.7</v>
      </c>
      <c r="G10" s="30">
        <v>12.78</v>
      </c>
      <c r="H10" s="30">
        <v>18.829999999999998</v>
      </c>
      <c r="I10" s="32">
        <v>21.83</v>
      </c>
      <c r="J10" s="31">
        <v>32.630000000000003</v>
      </c>
      <c r="K10" s="30">
        <v>16.239999999999998</v>
      </c>
      <c r="L10" s="32">
        <v>23.37</v>
      </c>
      <c r="M10" s="32">
        <v>27.17</v>
      </c>
      <c r="N10" s="31">
        <v>40.57</v>
      </c>
      <c r="O10" s="30">
        <v>19.7</v>
      </c>
      <c r="P10" s="32">
        <v>27.9</v>
      </c>
      <c r="Q10" s="32">
        <v>32.5</v>
      </c>
      <c r="R10" s="31">
        <v>48.5</v>
      </c>
      <c r="S10" s="33">
        <v>22.9</v>
      </c>
      <c r="T10" s="32">
        <v>32.700000000000003</v>
      </c>
      <c r="U10" s="32">
        <v>38.07</v>
      </c>
      <c r="V10" s="31">
        <v>57</v>
      </c>
      <c r="W10" s="30">
        <v>29.3</v>
      </c>
      <c r="X10" s="32">
        <v>42.3</v>
      </c>
      <c r="Y10" s="32">
        <v>49.2</v>
      </c>
      <c r="Z10" s="31">
        <v>74</v>
      </c>
    </row>
    <row r="11" spans="1:45" ht="16.5" thickBot="1" x14ac:dyDescent="0.3">
      <c r="A11" s="128" t="s">
        <v>13</v>
      </c>
      <c r="B11" s="132"/>
      <c r="C11" s="34">
        <v>1.89</v>
      </c>
      <c r="D11" s="126"/>
      <c r="E11" s="35">
        <v>3.7</v>
      </c>
      <c r="F11" s="36">
        <v>5.2</v>
      </c>
      <c r="G11" s="35">
        <v>2.34</v>
      </c>
      <c r="H11" s="35">
        <v>4.8</v>
      </c>
      <c r="I11" s="37">
        <v>4.7699999999999996</v>
      </c>
      <c r="J11" s="36">
        <v>6.8</v>
      </c>
      <c r="K11" s="35">
        <v>2.8</v>
      </c>
      <c r="L11" s="37">
        <v>5.8</v>
      </c>
      <c r="M11" s="37">
        <v>5.83</v>
      </c>
      <c r="N11" s="36">
        <v>8.4</v>
      </c>
      <c r="O11" s="35">
        <v>3.25</v>
      </c>
      <c r="P11" s="37">
        <v>6.8</v>
      </c>
      <c r="Q11" s="37">
        <v>6.9</v>
      </c>
      <c r="R11" s="36">
        <v>10</v>
      </c>
      <c r="S11" s="38">
        <v>3.77</v>
      </c>
      <c r="T11" s="37">
        <v>7.57</v>
      </c>
      <c r="U11" s="37">
        <v>7.63</v>
      </c>
      <c r="V11" s="36">
        <v>11.25</v>
      </c>
      <c r="W11" s="35">
        <v>4.8</v>
      </c>
      <c r="X11" s="37">
        <v>9.1</v>
      </c>
      <c r="Y11" s="37">
        <v>9.1</v>
      </c>
      <c r="Z11" s="36">
        <v>13.75</v>
      </c>
    </row>
    <row r="12" spans="1:45" ht="15.75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10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45" ht="21" x14ac:dyDescent="0.35">
      <c r="A13" s="9" t="s">
        <v>34</v>
      </c>
      <c r="B13" s="9"/>
      <c r="C13" s="9"/>
      <c r="D13" s="9"/>
      <c r="E13" s="9"/>
      <c r="F13" s="9"/>
      <c r="G13" s="9"/>
      <c r="H13" s="9"/>
      <c r="I13" s="9"/>
      <c r="J13" s="9"/>
      <c r="N13" s="9" t="s">
        <v>14</v>
      </c>
      <c r="O13" s="9"/>
      <c r="P13" s="9"/>
      <c r="Q13" s="71"/>
      <c r="R13" s="9"/>
      <c r="S13" s="9"/>
      <c r="Y13" s="8"/>
      <c r="Z13" s="8"/>
      <c r="AA13" s="8"/>
      <c r="AB13" s="8"/>
    </row>
    <row r="14" spans="1:45" ht="21" x14ac:dyDescent="0.35">
      <c r="A14" s="39" t="s">
        <v>15</v>
      </c>
      <c r="B14" s="39"/>
      <c r="C14" s="39"/>
      <c r="D14" s="39"/>
      <c r="E14" s="39"/>
      <c r="F14" s="40" t="s">
        <v>16</v>
      </c>
      <c r="G14" s="40"/>
      <c r="H14" s="40"/>
      <c r="I14" s="40"/>
      <c r="J14" s="40"/>
      <c r="N14" s="39" t="s">
        <v>15</v>
      </c>
      <c r="O14" s="40"/>
      <c r="P14" s="1"/>
      <c r="Q14" s="1"/>
      <c r="R14" s="72"/>
      <c r="S14" s="1"/>
      <c r="Y14" s="1"/>
      <c r="Z14" s="1"/>
      <c r="AA14" s="1"/>
      <c r="AB14" s="1"/>
    </row>
    <row r="15" spans="1:45" ht="15.75" x14ac:dyDescent="0.25">
      <c r="A15" s="57" t="s">
        <v>17</v>
      </c>
      <c r="B15" s="57"/>
      <c r="C15" s="89">
        <v>75</v>
      </c>
      <c r="D15" s="41"/>
      <c r="E15" s="42" t="s">
        <v>18</v>
      </c>
      <c r="F15" s="62" t="s">
        <v>19</v>
      </c>
      <c r="G15" s="62"/>
      <c r="H15" s="62"/>
      <c r="I15" s="70" t="s">
        <v>20</v>
      </c>
      <c r="J15" s="62"/>
      <c r="K15" s="57" t="s">
        <v>17</v>
      </c>
      <c r="N15" s="43">
        <v>75</v>
      </c>
      <c r="O15" s="88">
        <v>75</v>
      </c>
      <c r="P15" s="1"/>
      <c r="Q15" s="1"/>
      <c r="R15" s="1"/>
      <c r="S15" s="1"/>
      <c r="Y15" s="1"/>
      <c r="Z15" s="1"/>
      <c r="AA15" s="1"/>
      <c r="AB15" s="1"/>
    </row>
    <row r="16" spans="1:45" ht="15.75" x14ac:dyDescent="0.25">
      <c r="A16" s="57" t="s">
        <v>21</v>
      </c>
      <c r="B16" s="57"/>
      <c r="C16" s="89">
        <v>65</v>
      </c>
      <c r="D16" s="41"/>
      <c r="E16" s="42" t="s">
        <v>18</v>
      </c>
      <c r="F16" s="62" t="s">
        <v>22</v>
      </c>
      <c r="G16" s="62"/>
      <c r="H16" s="62"/>
      <c r="I16" s="70" t="s">
        <v>20</v>
      </c>
      <c r="J16" s="62"/>
      <c r="K16" s="57" t="s">
        <v>21</v>
      </c>
      <c r="N16" s="43">
        <v>65</v>
      </c>
      <c r="O16" s="88">
        <v>65</v>
      </c>
      <c r="P16" s="1"/>
      <c r="Q16" s="1"/>
      <c r="R16" s="1"/>
      <c r="S16" s="1"/>
      <c r="Y16" s="1"/>
      <c r="Z16" s="1"/>
      <c r="AA16" s="1"/>
      <c r="AB16" s="1"/>
    </row>
    <row r="17" spans="1:28" ht="15.75" x14ac:dyDescent="0.25">
      <c r="A17" s="57" t="s">
        <v>23</v>
      </c>
      <c r="B17" s="57"/>
      <c r="C17" s="89">
        <v>20</v>
      </c>
      <c r="D17" s="41"/>
      <c r="E17" s="42" t="s">
        <v>18</v>
      </c>
      <c r="F17" s="62" t="s">
        <v>24</v>
      </c>
      <c r="G17" s="62"/>
      <c r="H17" s="62"/>
      <c r="I17" s="70" t="s">
        <v>20</v>
      </c>
      <c r="J17" s="62"/>
      <c r="K17" s="57" t="s">
        <v>23</v>
      </c>
      <c r="N17" s="43">
        <v>20</v>
      </c>
      <c r="O17" s="88">
        <v>20</v>
      </c>
      <c r="P17" s="1"/>
      <c r="Q17" s="1"/>
      <c r="R17" s="1"/>
      <c r="S17" s="1"/>
      <c r="Y17" s="1"/>
      <c r="Z17" s="1"/>
      <c r="AA17" s="1"/>
      <c r="AB17" s="1"/>
    </row>
    <row r="18" spans="1:28" ht="15.75" x14ac:dyDescent="0.25">
      <c r="A18" s="58" t="s">
        <v>25</v>
      </c>
      <c r="B18" s="90"/>
      <c r="C18" s="100">
        <f>(AVERAGE(C15:C16))-C17</f>
        <v>50</v>
      </c>
      <c r="D18" s="92"/>
      <c r="E18"/>
      <c r="F18" s="93"/>
      <c r="G18" s="94"/>
      <c r="H18" s="94"/>
      <c r="I18" s="95"/>
      <c r="J18" s="95"/>
      <c r="K18" s="96" t="s">
        <v>25</v>
      </c>
      <c r="L18" s="97"/>
      <c r="M18" s="97"/>
      <c r="N18" s="101">
        <f>(N15-N16)/LN((N15-N17)/(N16-N17))</f>
        <v>49.83288654563971</v>
      </c>
      <c r="O18" s="102">
        <f>(O15-O16)/LN((O15-O17)/(O16-O17))</f>
        <v>49.83288654563971</v>
      </c>
      <c r="P18" s="1"/>
      <c r="Q18" s="1"/>
      <c r="R18" s="1"/>
      <c r="S18" s="1"/>
      <c r="Y18" s="1"/>
      <c r="Z18" s="1"/>
      <c r="AA18" s="1"/>
      <c r="AB18" s="1"/>
    </row>
    <row r="19" spans="1:28" ht="15.75" x14ac:dyDescent="0.25">
      <c r="A19" s="90" t="s">
        <v>26</v>
      </c>
      <c r="B19" s="90"/>
      <c r="C19" s="91">
        <f>(((C15-C16)/(C15-C17))*1)</f>
        <v>0.18181818181818182</v>
      </c>
      <c r="D19" s="92"/>
      <c r="E19"/>
      <c r="F19" s="93"/>
      <c r="G19" s="94"/>
      <c r="H19" s="94"/>
      <c r="I19" s="95"/>
      <c r="J19" s="95"/>
      <c r="K19" s="96" t="s">
        <v>26</v>
      </c>
      <c r="L19" s="97"/>
      <c r="M19" s="97"/>
      <c r="N19" s="98"/>
      <c r="O19" s="99">
        <f>((O15-O16)/(O15-O17)*1)</f>
        <v>0.18181818181818182</v>
      </c>
      <c r="P19" s="1"/>
      <c r="Q19" s="1"/>
      <c r="R19" s="1"/>
      <c r="S19" s="1"/>
      <c r="Y19" s="1"/>
      <c r="Z19" s="1"/>
      <c r="AA19" s="1"/>
      <c r="AB19" s="1"/>
    </row>
    <row r="20" spans="1:28" ht="15.75" x14ac:dyDescent="0.25">
      <c r="A20" s="8"/>
      <c r="B20" s="8"/>
      <c r="C20" s="8"/>
      <c r="D20" s="8"/>
    </row>
    <row r="21" spans="1:28" ht="15.75" x14ac:dyDescent="0.25">
      <c r="A21" s="118" t="s">
        <v>29</v>
      </c>
      <c r="B21" s="119"/>
      <c r="C21" s="119"/>
      <c r="D21" s="119"/>
      <c r="E21" s="120"/>
      <c r="F21" s="120"/>
      <c r="G21" s="120"/>
      <c r="H21" s="120"/>
      <c r="I21" s="120"/>
      <c r="J21" s="120"/>
      <c r="K21" s="120"/>
    </row>
    <row r="22" spans="1:28" ht="15.75" x14ac:dyDescent="0.25">
      <c r="A22" s="118" t="s">
        <v>30</v>
      </c>
      <c r="B22" s="119"/>
      <c r="C22" s="119"/>
      <c r="D22" s="119"/>
      <c r="E22" s="120"/>
      <c r="F22" s="120"/>
      <c r="G22" s="120"/>
      <c r="H22" s="120"/>
      <c r="I22" s="120"/>
      <c r="J22" s="120"/>
      <c r="K22" s="120"/>
    </row>
    <row r="23" spans="1:28" ht="15.75" x14ac:dyDescent="0.25">
      <c r="A23" s="118" t="s">
        <v>31</v>
      </c>
      <c r="B23" s="119"/>
      <c r="C23" s="119"/>
      <c r="D23" s="119"/>
      <c r="E23" s="120"/>
      <c r="F23" s="120"/>
      <c r="G23" s="120"/>
      <c r="H23" s="120"/>
      <c r="I23" s="120"/>
      <c r="J23" s="120"/>
      <c r="K23" s="120"/>
    </row>
    <row r="24" spans="1:28" ht="15.75" x14ac:dyDescent="0.25">
      <c r="A24" s="118" t="s">
        <v>32</v>
      </c>
      <c r="B24" s="119"/>
      <c r="C24" s="119"/>
      <c r="D24" s="119"/>
      <c r="E24" s="120"/>
      <c r="F24" s="120"/>
      <c r="G24" s="120"/>
      <c r="H24" s="120"/>
      <c r="I24" s="120"/>
      <c r="J24" s="120"/>
      <c r="K24" s="120"/>
    </row>
    <row r="25" spans="1:28" ht="15.75" x14ac:dyDescent="0.25">
      <c r="A25" s="87"/>
      <c r="B25" s="8"/>
      <c r="C25" s="8"/>
      <c r="D25" s="8"/>
    </row>
    <row r="26" spans="1:28" ht="21" x14ac:dyDescent="0.35">
      <c r="A26" s="8"/>
      <c r="B26" s="9" t="s">
        <v>27</v>
      </c>
      <c r="C26" s="8"/>
      <c r="D26" s="8"/>
    </row>
    <row r="27" spans="1:28" ht="15.75" x14ac:dyDescent="0.25">
      <c r="A27" s="59"/>
      <c r="B27" s="60" t="s">
        <v>1</v>
      </c>
      <c r="C27" s="128" t="s">
        <v>2</v>
      </c>
      <c r="D27" s="132"/>
      <c r="E27" s="132"/>
      <c r="F27" s="129"/>
      <c r="G27" s="128" t="s">
        <v>3</v>
      </c>
      <c r="H27" s="132"/>
      <c r="I27" s="132"/>
      <c r="J27" s="129"/>
      <c r="K27" s="128" t="s">
        <v>4</v>
      </c>
      <c r="L27" s="132"/>
      <c r="M27" s="132"/>
      <c r="N27" s="129"/>
      <c r="O27" s="128" t="s">
        <v>5</v>
      </c>
      <c r="P27" s="132"/>
      <c r="Q27" s="132"/>
      <c r="R27" s="129"/>
      <c r="S27" s="128" t="s">
        <v>6</v>
      </c>
      <c r="T27" s="132"/>
      <c r="U27" s="132"/>
      <c r="V27" s="129"/>
      <c r="W27" s="128" t="s">
        <v>7</v>
      </c>
      <c r="X27" s="132"/>
      <c r="Y27" s="132"/>
      <c r="Z27" s="129"/>
    </row>
    <row r="28" spans="1:28" ht="15.75" x14ac:dyDescent="0.25">
      <c r="A28" s="59"/>
      <c r="B28" s="61" t="s">
        <v>8</v>
      </c>
      <c r="C28" s="64">
        <v>11</v>
      </c>
      <c r="D28" s="64">
        <v>21</v>
      </c>
      <c r="E28" s="11">
        <v>22</v>
      </c>
      <c r="F28" s="11">
        <v>33</v>
      </c>
      <c r="G28" s="11">
        <v>11</v>
      </c>
      <c r="H28" s="11">
        <v>21</v>
      </c>
      <c r="I28" s="11">
        <v>22</v>
      </c>
      <c r="J28" s="11">
        <v>33</v>
      </c>
      <c r="K28" s="11">
        <v>11</v>
      </c>
      <c r="L28" s="11">
        <v>21</v>
      </c>
      <c r="M28" s="11">
        <v>22</v>
      </c>
      <c r="N28" s="11">
        <v>33</v>
      </c>
      <c r="O28" s="11">
        <v>11</v>
      </c>
      <c r="P28" s="11">
        <v>21</v>
      </c>
      <c r="Q28" s="11">
        <v>22</v>
      </c>
      <c r="R28" s="11">
        <v>33</v>
      </c>
      <c r="S28" s="11">
        <v>11</v>
      </c>
      <c r="T28" s="11">
        <v>21</v>
      </c>
      <c r="U28" s="11">
        <v>22</v>
      </c>
      <c r="V28" s="11">
        <v>33</v>
      </c>
      <c r="W28" s="11">
        <v>11</v>
      </c>
      <c r="X28" s="11">
        <v>21</v>
      </c>
      <c r="Y28" s="11">
        <v>22</v>
      </c>
      <c r="Z28" s="11">
        <v>33</v>
      </c>
    </row>
    <row r="29" spans="1:28" ht="16.5" thickBot="1" x14ac:dyDescent="0.3">
      <c r="B29" s="44"/>
      <c r="C29" s="138"/>
      <c r="D29" s="139"/>
      <c r="E29" s="139"/>
      <c r="F29" s="140"/>
      <c r="G29" s="141"/>
      <c r="H29" s="142"/>
      <c r="I29" s="142"/>
      <c r="J29" s="143"/>
      <c r="K29" s="135"/>
      <c r="L29" s="136"/>
      <c r="M29" s="136"/>
      <c r="N29" s="137"/>
      <c r="O29" s="141"/>
      <c r="P29" s="142"/>
      <c r="Q29" s="142"/>
      <c r="R29" s="143"/>
      <c r="S29" s="135"/>
      <c r="T29" s="136"/>
      <c r="U29" s="136"/>
      <c r="V29" s="137"/>
      <c r="W29" s="135"/>
      <c r="X29" s="136"/>
      <c r="Y29" s="136"/>
      <c r="Z29" s="137"/>
    </row>
    <row r="30" spans="1:28" ht="15.75" x14ac:dyDescent="0.25">
      <c r="B30" s="46">
        <v>400</v>
      </c>
      <c r="C30" s="65">
        <f t="shared" ref="C30:L38" si="0">ROUND((($C$18/50)^C$8)*(C$7/1000*$B30),0)</f>
        <v>204</v>
      </c>
      <c r="D30" s="121" t="s">
        <v>35</v>
      </c>
      <c r="E30" s="66">
        <f t="shared" si="0"/>
        <v>373</v>
      </c>
      <c r="F30" s="67">
        <f t="shared" si="0"/>
        <v>539</v>
      </c>
      <c r="G30" s="68">
        <f t="shared" si="0"/>
        <v>270</v>
      </c>
      <c r="H30" s="68">
        <f t="shared" si="0"/>
        <v>371</v>
      </c>
      <c r="I30" s="69">
        <f t="shared" si="0"/>
        <v>469</v>
      </c>
      <c r="J30" s="75">
        <f t="shared" si="0"/>
        <v>674</v>
      </c>
      <c r="K30" s="103">
        <f t="shared" si="0"/>
        <v>333</v>
      </c>
      <c r="L30" s="79">
        <f t="shared" si="0"/>
        <v>443</v>
      </c>
      <c r="M30" s="79">
        <f t="shared" ref="M30:Z38" si="1">ROUND((($C$18/50)^M$8)*(M$7/1000*$B30),0)</f>
        <v>560</v>
      </c>
      <c r="N30" s="82">
        <f t="shared" si="1"/>
        <v>803</v>
      </c>
      <c r="O30" s="68">
        <f t="shared" si="1"/>
        <v>392</v>
      </c>
      <c r="P30" s="69">
        <f t="shared" si="1"/>
        <v>515</v>
      </c>
      <c r="Q30" s="69">
        <f t="shared" si="1"/>
        <v>647</v>
      </c>
      <c r="R30" s="75">
        <f t="shared" si="1"/>
        <v>925</v>
      </c>
      <c r="S30" s="78">
        <f t="shared" si="1"/>
        <v>447</v>
      </c>
      <c r="T30" s="79">
        <f t="shared" si="1"/>
        <v>587</v>
      </c>
      <c r="U30" s="79">
        <f t="shared" si="1"/>
        <v>730</v>
      </c>
      <c r="V30" s="80">
        <f t="shared" si="1"/>
        <v>1043</v>
      </c>
      <c r="W30" s="81">
        <f t="shared" si="1"/>
        <v>544</v>
      </c>
      <c r="X30" s="79">
        <f t="shared" si="1"/>
        <v>734</v>
      </c>
      <c r="Y30" s="79">
        <f t="shared" si="1"/>
        <v>888</v>
      </c>
      <c r="Z30" s="82">
        <f t="shared" si="1"/>
        <v>1272</v>
      </c>
    </row>
    <row r="31" spans="1:28" ht="15.75" x14ac:dyDescent="0.25">
      <c r="B31" s="45">
        <v>500</v>
      </c>
      <c r="C31" s="52">
        <f t="shared" si="0"/>
        <v>255</v>
      </c>
      <c r="D31" s="122"/>
      <c r="E31" s="53">
        <f t="shared" si="0"/>
        <v>467</v>
      </c>
      <c r="F31" s="54">
        <f t="shared" si="0"/>
        <v>674</v>
      </c>
      <c r="G31" s="55">
        <f t="shared" si="0"/>
        <v>338</v>
      </c>
      <c r="H31" s="55">
        <f t="shared" si="0"/>
        <v>464</v>
      </c>
      <c r="I31" s="56">
        <f t="shared" si="0"/>
        <v>587</v>
      </c>
      <c r="J31" s="76">
        <f t="shared" si="0"/>
        <v>843</v>
      </c>
      <c r="K31" s="104">
        <f t="shared" si="0"/>
        <v>417</v>
      </c>
      <c r="L31" s="56">
        <f t="shared" si="0"/>
        <v>554</v>
      </c>
      <c r="M31" s="56">
        <f t="shared" si="1"/>
        <v>701</v>
      </c>
      <c r="N31" s="84">
        <f t="shared" si="1"/>
        <v>1004</v>
      </c>
      <c r="O31" s="55">
        <f t="shared" si="1"/>
        <v>490</v>
      </c>
      <c r="P31" s="56">
        <f t="shared" si="1"/>
        <v>644</v>
      </c>
      <c r="Q31" s="56">
        <f t="shared" si="1"/>
        <v>809</v>
      </c>
      <c r="R31" s="76">
        <f t="shared" si="1"/>
        <v>1157</v>
      </c>
      <c r="S31" s="83">
        <f t="shared" si="1"/>
        <v>559</v>
      </c>
      <c r="T31" s="56">
        <f t="shared" si="1"/>
        <v>734</v>
      </c>
      <c r="U31" s="56">
        <f t="shared" si="1"/>
        <v>912</v>
      </c>
      <c r="V31" s="54">
        <f t="shared" si="1"/>
        <v>1304</v>
      </c>
      <c r="W31" s="53">
        <f t="shared" si="1"/>
        <v>680</v>
      </c>
      <c r="X31" s="56">
        <f t="shared" si="1"/>
        <v>918</v>
      </c>
      <c r="Y31" s="56">
        <f t="shared" si="1"/>
        <v>1110</v>
      </c>
      <c r="Z31" s="84">
        <f t="shared" si="1"/>
        <v>1590</v>
      </c>
    </row>
    <row r="32" spans="1:28" ht="15.75" x14ac:dyDescent="0.25">
      <c r="B32" s="46">
        <v>600</v>
      </c>
      <c r="C32" s="47">
        <f t="shared" si="0"/>
        <v>305</v>
      </c>
      <c r="D32" s="122"/>
      <c r="E32" s="48">
        <f t="shared" si="0"/>
        <v>560</v>
      </c>
      <c r="F32" s="49">
        <f t="shared" si="0"/>
        <v>808</v>
      </c>
      <c r="G32" s="50">
        <f t="shared" si="0"/>
        <v>406</v>
      </c>
      <c r="H32" s="50">
        <f t="shared" si="0"/>
        <v>556</v>
      </c>
      <c r="I32" s="51">
        <f t="shared" si="0"/>
        <v>704</v>
      </c>
      <c r="J32" s="77">
        <f t="shared" si="0"/>
        <v>1012</v>
      </c>
      <c r="K32" s="105">
        <f t="shared" si="0"/>
        <v>500</v>
      </c>
      <c r="L32" s="51">
        <f t="shared" si="0"/>
        <v>664</v>
      </c>
      <c r="M32" s="51">
        <f t="shared" si="1"/>
        <v>841</v>
      </c>
      <c r="N32" s="86">
        <f t="shared" si="1"/>
        <v>1204</v>
      </c>
      <c r="O32" s="50">
        <f t="shared" si="1"/>
        <v>588</v>
      </c>
      <c r="P32" s="51">
        <f t="shared" si="1"/>
        <v>772</v>
      </c>
      <c r="Q32" s="51">
        <f t="shared" si="1"/>
        <v>970</v>
      </c>
      <c r="R32" s="77">
        <f t="shared" si="1"/>
        <v>1388</v>
      </c>
      <c r="S32" s="85">
        <f t="shared" si="1"/>
        <v>670</v>
      </c>
      <c r="T32" s="51">
        <f t="shared" si="1"/>
        <v>880</v>
      </c>
      <c r="U32" s="51">
        <f t="shared" si="1"/>
        <v>1094</v>
      </c>
      <c r="V32" s="49">
        <f t="shared" si="1"/>
        <v>1564</v>
      </c>
      <c r="W32" s="48">
        <f t="shared" si="1"/>
        <v>816</v>
      </c>
      <c r="X32" s="51">
        <f t="shared" si="1"/>
        <v>1102</v>
      </c>
      <c r="Y32" s="51">
        <f t="shared" si="1"/>
        <v>1332</v>
      </c>
      <c r="Z32" s="86">
        <f t="shared" si="1"/>
        <v>1908</v>
      </c>
    </row>
    <row r="33" spans="2:26" ht="15.75" x14ac:dyDescent="0.25">
      <c r="B33" s="45">
        <v>700</v>
      </c>
      <c r="C33" s="52">
        <f t="shared" si="0"/>
        <v>356</v>
      </c>
      <c r="D33" s="122"/>
      <c r="E33" s="53">
        <f t="shared" si="0"/>
        <v>653</v>
      </c>
      <c r="F33" s="54">
        <f t="shared" si="0"/>
        <v>943</v>
      </c>
      <c r="G33" s="55">
        <f t="shared" si="0"/>
        <v>473</v>
      </c>
      <c r="H33" s="55">
        <f t="shared" si="0"/>
        <v>649</v>
      </c>
      <c r="I33" s="56">
        <f t="shared" si="0"/>
        <v>821</v>
      </c>
      <c r="J33" s="76">
        <f t="shared" si="0"/>
        <v>1180</v>
      </c>
      <c r="K33" s="104">
        <f t="shared" si="0"/>
        <v>583</v>
      </c>
      <c r="L33" s="56">
        <f t="shared" si="0"/>
        <v>775</v>
      </c>
      <c r="M33" s="56">
        <f t="shared" si="1"/>
        <v>981</v>
      </c>
      <c r="N33" s="84">
        <f t="shared" si="1"/>
        <v>1405</v>
      </c>
      <c r="O33" s="55">
        <f t="shared" si="1"/>
        <v>686</v>
      </c>
      <c r="P33" s="56">
        <f t="shared" si="1"/>
        <v>901</v>
      </c>
      <c r="Q33" s="56">
        <f t="shared" si="1"/>
        <v>1132</v>
      </c>
      <c r="R33" s="76">
        <f t="shared" si="1"/>
        <v>1619</v>
      </c>
      <c r="S33" s="83">
        <f t="shared" si="1"/>
        <v>782</v>
      </c>
      <c r="T33" s="56">
        <f t="shared" si="1"/>
        <v>1027</v>
      </c>
      <c r="U33" s="56">
        <f t="shared" si="1"/>
        <v>1277</v>
      </c>
      <c r="V33" s="54">
        <f t="shared" si="1"/>
        <v>1825</v>
      </c>
      <c r="W33" s="53">
        <f t="shared" si="1"/>
        <v>952</v>
      </c>
      <c r="X33" s="56">
        <f t="shared" si="1"/>
        <v>1285</v>
      </c>
      <c r="Y33" s="56">
        <f t="shared" si="1"/>
        <v>1554</v>
      </c>
      <c r="Z33" s="84">
        <f t="shared" si="1"/>
        <v>2226</v>
      </c>
    </row>
    <row r="34" spans="2:26" ht="15.75" x14ac:dyDescent="0.25">
      <c r="B34" s="46">
        <v>800</v>
      </c>
      <c r="C34" s="47">
        <f t="shared" si="0"/>
        <v>407</v>
      </c>
      <c r="D34" s="122"/>
      <c r="E34" s="48">
        <f t="shared" si="0"/>
        <v>746</v>
      </c>
      <c r="F34" s="49">
        <f t="shared" si="0"/>
        <v>1078</v>
      </c>
      <c r="G34" s="50">
        <f t="shared" si="0"/>
        <v>541</v>
      </c>
      <c r="H34" s="50">
        <f t="shared" si="0"/>
        <v>742</v>
      </c>
      <c r="I34" s="51">
        <f t="shared" si="0"/>
        <v>938</v>
      </c>
      <c r="J34" s="77">
        <f t="shared" si="0"/>
        <v>1349</v>
      </c>
      <c r="K34" s="105">
        <f t="shared" si="0"/>
        <v>666</v>
      </c>
      <c r="L34" s="51">
        <f t="shared" si="0"/>
        <v>886</v>
      </c>
      <c r="M34" s="51">
        <f t="shared" si="1"/>
        <v>1121</v>
      </c>
      <c r="N34" s="86">
        <f t="shared" si="1"/>
        <v>1606</v>
      </c>
      <c r="O34" s="50">
        <f t="shared" si="1"/>
        <v>784</v>
      </c>
      <c r="P34" s="51">
        <f t="shared" si="1"/>
        <v>1030</v>
      </c>
      <c r="Q34" s="51">
        <f t="shared" si="1"/>
        <v>1294</v>
      </c>
      <c r="R34" s="77">
        <f t="shared" si="1"/>
        <v>1850</v>
      </c>
      <c r="S34" s="85">
        <f t="shared" si="1"/>
        <v>894</v>
      </c>
      <c r="T34" s="51">
        <f t="shared" si="1"/>
        <v>1174</v>
      </c>
      <c r="U34" s="51">
        <f t="shared" si="1"/>
        <v>1459</v>
      </c>
      <c r="V34" s="49">
        <f t="shared" si="1"/>
        <v>2086</v>
      </c>
      <c r="W34" s="48">
        <f t="shared" si="1"/>
        <v>1088</v>
      </c>
      <c r="X34" s="51">
        <f t="shared" si="1"/>
        <v>1469</v>
      </c>
      <c r="Y34" s="51">
        <f t="shared" si="1"/>
        <v>1776</v>
      </c>
      <c r="Z34" s="86">
        <f t="shared" si="1"/>
        <v>2544</v>
      </c>
    </row>
    <row r="35" spans="2:26" ht="15.75" x14ac:dyDescent="0.25">
      <c r="B35" s="45">
        <v>900</v>
      </c>
      <c r="C35" s="52">
        <f t="shared" si="0"/>
        <v>458</v>
      </c>
      <c r="D35" s="122"/>
      <c r="E35" s="53">
        <f t="shared" si="0"/>
        <v>840</v>
      </c>
      <c r="F35" s="54">
        <f t="shared" si="0"/>
        <v>1212</v>
      </c>
      <c r="G35" s="55">
        <f t="shared" si="0"/>
        <v>608</v>
      </c>
      <c r="H35" s="55">
        <f t="shared" si="0"/>
        <v>834</v>
      </c>
      <c r="I35" s="56">
        <f t="shared" si="0"/>
        <v>1056</v>
      </c>
      <c r="J35" s="76">
        <f t="shared" si="0"/>
        <v>1517</v>
      </c>
      <c r="K35" s="104">
        <f t="shared" si="0"/>
        <v>750</v>
      </c>
      <c r="L35" s="56">
        <f t="shared" si="0"/>
        <v>996</v>
      </c>
      <c r="M35" s="56">
        <f t="shared" si="1"/>
        <v>1261</v>
      </c>
      <c r="N35" s="84">
        <f t="shared" si="1"/>
        <v>1806</v>
      </c>
      <c r="O35" s="55">
        <f t="shared" si="1"/>
        <v>882</v>
      </c>
      <c r="P35" s="56">
        <f t="shared" si="1"/>
        <v>1158</v>
      </c>
      <c r="Q35" s="56">
        <f t="shared" si="1"/>
        <v>1455</v>
      </c>
      <c r="R35" s="76">
        <f t="shared" si="1"/>
        <v>2082</v>
      </c>
      <c r="S35" s="83">
        <f t="shared" si="1"/>
        <v>1005</v>
      </c>
      <c r="T35" s="56">
        <f t="shared" si="1"/>
        <v>1320</v>
      </c>
      <c r="U35" s="56">
        <f t="shared" si="1"/>
        <v>1642</v>
      </c>
      <c r="V35" s="54">
        <f t="shared" si="1"/>
        <v>2346</v>
      </c>
      <c r="W35" s="53">
        <f t="shared" si="1"/>
        <v>1224</v>
      </c>
      <c r="X35" s="56">
        <f t="shared" si="1"/>
        <v>1652</v>
      </c>
      <c r="Y35" s="56">
        <f t="shared" si="1"/>
        <v>1998</v>
      </c>
      <c r="Z35" s="84">
        <f t="shared" si="1"/>
        <v>2862</v>
      </c>
    </row>
    <row r="36" spans="2:26" ht="15.75" x14ac:dyDescent="0.25">
      <c r="B36" s="46">
        <v>1000</v>
      </c>
      <c r="C36" s="47">
        <f t="shared" si="0"/>
        <v>509</v>
      </c>
      <c r="D36" s="122"/>
      <c r="E36" s="48">
        <f t="shared" si="0"/>
        <v>933</v>
      </c>
      <c r="F36" s="49">
        <f t="shared" si="0"/>
        <v>1347</v>
      </c>
      <c r="G36" s="50">
        <f t="shared" si="0"/>
        <v>676</v>
      </c>
      <c r="H36" s="50">
        <f t="shared" si="0"/>
        <v>927</v>
      </c>
      <c r="I36" s="51">
        <f t="shared" si="0"/>
        <v>1173</v>
      </c>
      <c r="J36" s="77">
        <f t="shared" si="0"/>
        <v>1686</v>
      </c>
      <c r="K36" s="105">
        <f t="shared" si="0"/>
        <v>833</v>
      </c>
      <c r="L36" s="51">
        <f t="shared" si="0"/>
        <v>1107</v>
      </c>
      <c r="M36" s="51">
        <f t="shared" si="1"/>
        <v>1401</v>
      </c>
      <c r="N36" s="86">
        <f t="shared" si="1"/>
        <v>2007</v>
      </c>
      <c r="O36" s="50">
        <f t="shared" si="1"/>
        <v>980</v>
      </c>
      <c r="P36" s="51">
        <f t="shared" si="1"/>
        <v>1287</v>
      </c>
      <c r="Q36" s="51">
        <f t="shared" si="1"/>
        <v>1617</v>
      </c>
      <c r="R36" s="77">
        <f t="shared" si="1"/>
        <v>2313</v>
      </c>
      <c r="S36" s="85">
        <f t="shared" si="1"/>
        <v>1117</v>
      </c>
      <c r="T36" s="51">
        <f t="shared" si="1"/>
        <v>1467</v>
      </c>
      <c r="U36" s="51">
        <f t="shared" si="1"/>
        <v>1824</v>
      </c>
      <c r="V36" s="49">
        <f t="shared" si="1"/>
        <v>2607</v>
      </c>
      <c r="W36" s="48">
        <f t="shared" si="1"/>
        <v>1360</v>
      </c>
      <c r="X36" s="51">
        <f t="shared" si="1"/>
        <v>1836</v>
      </c>
      <c r="Y36" s="51">
        <f t="shared" si="1"/>
        <v>2220</v>
      </c>
      <c r="Z36" s="86">
        <f t="shared" si="1"/>
        <v>3180</v>
      </c>
    </row>
    <row r="37" spans="2:26" ht="15.75" x14ac:dyDescent="0.25">
      <c r="B37" s="45">
        <v>1100</v>
      </c>
      <c r="C37" s="52">
        <f t="shared" si="0"/>
        <v>560</v>
      </c>
      <c r="D37" s="122"/>
      <c r="E37" s="53">
        <f t="shared" si="0"/>
        <v>1026</v>
      </c>
      <c r="F37" s="54">
        <f t="shared" si="0"/>
        <v>1482</v>
      </c>
      <c r="G37" s="55">
        <f t="shared" si="0"/>
        <v>744</v>
      </c>
      <c r="H37" s="55">
        <f t="shared" si="0"/>
        <v>1020</v>
      </c>
      <c r="I37" s="56">
        <f t="shared" si="0"/>
        <v>1290</v>
      </c>
      <c r="J37" s="76">
        <f t="shared" si="0"/>
        <v>1855</v>
      </c>
      <c r="K37" s="104">
        <f t="shared" si="0"/>
        <v>916</v>
      </c>
      <c r="L37" s="56">
        <f t="shared" si="0"/>
        <v>1218</v>
      </c>
      <c r="M37" s="56">
        <f t="shared" si="1"/>
        <v>1541</v>
      </c>
      <c r="N37" s="84">
        <f t="shared" si="1"/>
        <v>2208</v>
      </c>
      <c r="O37" s="55">
        <f t="shared" si="1"/>
        <v>1078</v>
      </c>
      <c r="P37" s="56">
        <f t="shared" si="1"/>
        <v>1416</v>
      </c>
      <c r="Q37" s="56">
        <f t="shared" si="1"/>
        <v>1779</v>
      </c>
      <c r="R37" s="76">
        <f t="shared" si="1"/>
        <v>2544</v>
      </c>
      <c r="S37" s="83">
        <f t="shared" si="1"/>
        <v>1229</v>
      </c>
      <c r="T37" s="56">
        <f t="shared" si="1"/>
        <v>1614</v>
      </c>
      <c r="U37" s="56">
        <f t="shared" si="1"/>
        <v>2006</v>
      </c>
      <c r="V37" s="54">
        <f t="shared" si="1"/>
        <v>2868</v>
      </c>
      <c r="W37" s="53">
        <f t="shared" si="1"/>
        <v>1496</v>
      </c>
      <c r="X37" s="56">
        <f t="shared" si="1"/>
        <v>2020</v>
      </c>
      <c r="Y37" s="56">
        <f t="shared" si="1"/>
        <v>2442</v>
      </c>
      <c r="Z37" s="84">
        <f t="shared" si="1"/>
        <v>3498</v>
      </c>
    </row>
    <row r="38" spans="2:26" ht="15.75" x14ac:dyDescent="0.25">
      <c r="B38" s="46">
        <v>1200</v>
      </c>
      <c r="C38" s="47">
        <f t="shared" si="0"/>
        <v>611</v>
      </c>
      <c r="D38" s="122"/>
      <c r="E38" s="48">
        <f t="shared" si="0"/>
        <v>1120</v>
      </c>
      <c r="F38" s="49">
        <f t="shared" si="0"/>
        <v>1616</v>
      </c>
      <c r="G38" s="50">
        <f t="shared" si="0"/>
        <v>811</v>
      </c>
      <c r="H38" s="50">
        <f t="shared" si="0"/>
        <v>1112</v>
      </c>
      <c r="I38" s="51">
        <f t="shared" si="0"/>
        <v>1408</v>
      </c>
      <c r="J38" s="77">
        <f t="shared" si="0"/>
        <v>2023</v>
      </c>
      <c r="K38" s="105">
        <f t="shared" si="0"/>
        <v>1000</v>
      </c>
      <c r="L38" s="51">
        <f t="shared" si="0"/>
        <v>1328</v>
      </c>
      <c r="M38" s="51">
        <f t="shared" si="1"/>
        <v>1681</v>
      </c>
      <c r="N38" s="86">
        <f t="shared" si="1"/>
        <v>2408</v>
      </c>
      <c r="O38" s="50">
        <f t="shared" si="1"/>
        <v>1176</v>
      </c>
      <c r="P38" s="51">
        <f t="shared" si="1"/>
        <v>1544</v>
      </c>
      <c r="Q38" s="51">
        <f t="shared" si="1"/>
        <v>1940</v>
      </c>
      <c r="R38" s="77">
        <f t="shared" si="1"/>
        <v>2776</v>
      </c>
      <c r="S38" s="85">
        <f t="shared" si="1"/>
        <v>1340</v>
      </c>
      <c r="T38" s="51">
        <f t="shared" si="1"/>
        <v>1760</v>
      </c>
      <c r="U38" s="51">
        <f t="shared" si="1"/>
        <v>2189</v>
      </c>
      <c r="V38" s="49">
        <f t="shared" si="1"/>
        <v>3128</v>
      </c>
      <c r="W38" s="48">
        <f t="shared" si="1"/>
        <v>1632</v>
      </c>
      <c r="X38" s="51">
        <f t="shared" si="1"/>
        <v>2203</v>
      </c>
      <c r="Y38" s="51">
        <f t="shared" si="1"/>
        <v>2664</v>
      </c>
      <c r="Z38" s="86">
        <f t="shared" si="1"/>
        <v>3816</v>
      </c>
    </row>
    <row r="39" spans="2:26" ht="15.75" x14ac:dyDescent="0.25">
      <c r="B39" s="45">
        <v>1400</v>
      </c>
      <c r="C39" s="52">
        <f t="shared" ref="C39:L39" si="2">ROUND((($C$18/50)^C$8)*(C$7/1000*$B39),0)</f>
        <v>713</v>
      </c>
      <c r="D39" s="122"/>
      <c r="E39" s="53">
        <f t="shared" si="2"/>
        <v>1306</v>
      </c>
      <c r="F39" s="54">
        <f t="shared" si="2"/>
        <v>1886</v>
      </c>
      <c r="G39" s="55">
        <f t="shared" si="2"/>
        <v>946</v>
      </c>
      <c r="H39" s="55">
        <f t="shared" si="2"/>
        <v>1298</v>
      </c>
      <c r="I39" s="56">
        <f t="shared" si="2"/>
        <v>1642</v>
      </c>
      <c r="J39" s="76">
        <f t="shared" si="2"/>
        <v>2360</v>
      </c>
      <c r="K39" s="104">
        <f t="shared" si="2"/>
        <v>1166</v>
      </c>
      <c r="L39" s="56">
        <f t="shared" si="2"/>
        <v>1550</v>
      </c>
      <c r="M39" s="56">
        <f t="shared" ref="M39:Q40" si="3">ROUND((($C$18/50)^M$8)*(M$7/1000*$B39),0)</f>
        <v>1961</v>
      </c>
      <c r="N39" s="84">
        <f t="shared" si="3"/>
        <v>2810</v>
      </c>
      <c r="O39" s="55">
        <f t="shared" si="3"/>
        <v>1372</v>
      </c>
      <c r="P39" s="56">
        <f t="shared" si="3"/>
        <v>1802</v>
      </c>
      <c r="Q39" s="56">
        <f t="shared" si="3"/>
        <v>2264</v>
      </c>
      <c r="R39" s="76">
        <f t="shared" ref="R39:Z39" si="4">ROUND((($C$18/50)^R$8)*(R$7/1000*$B39),0)</f>
        <v>3238</v>
      </c>
      <c r="S39" s="83">
        <f t="shared" si="4"/>
        <v>1564</v>
      </c>
      <c r="T39" s="56">
        <f t="shared" si="4"/>
        <v>2054</v>
      </c>
      <c r="U39" s="56">
        <f t="shared" si="4"/>
        <v>2554</v>
      </c>
      <c r="V39" s="54">
        <f t="shared" si="4"/>
        <v>3650</v>
      </c>
      <c r="W39" s="53">
        <f t="shared" si="4"/>
        <v>1904</v>
      </c>
      <c r="X39" s="56">
        <f t="shared" si="4"/>
        <v>2570</v>
      </c>
      <c r="Y39" s="56">
        <f t="shared" si="4"/>
        <v>3108</v>
      </c>
      <c r="Z39" s="84">
        <f t="shared" si="4"/>
        <v>4452</v>
      </c>
    </row>
    <row r="40" spans="2:26" ht="15.75" x14ac:dyDescent="0.25">
      <c r="B40" s="46">
        <v>1600</v>
      </c>
      <c r="C40" s="109"/>
      <c r="D40" s="122"/>
      <c r="E40" s="48">
        <f t="shared" ref="E40:H40" si="5">ROUND((($C$18/50)^E$8)*(E$7/1000*$B40),0)</f>
        <v>1493</v>
      </c>
      <c r="F40" s="49">
        <f t="shared" si="5"/>
        <v>2155</v>
      </c>
      <c r="G40" s="50">
        <f t="shared" si="5"/>
        <v>1082</v>
      </c>
      <c r="H40" s="50">
        <f t="shared" si="5"/>
        <v>1483</v>
      </c>
      <c r="I40" s="51">
        <f>ROUND((($C$18/50)^I$8)*(I$7/1000*$B40),0)</f>
        <v>1877</v>
      </c>
      <c r="J40" s="77">
        <f>ROUND((($C$18/50)^J$8)*(J$7/1000*$B40),0)</f>
        <v>2698</v>
      </c>
      <c r="K40" s="105">
        <f>ROUND((($C$18/50)^K$8)*(K$7/1000*$B40),0)</f>
        <v>1333</v>
      </c>
      <c r="L40" s="51">
        <f>ROUND((($C$18/50)^L$8)*(L$7/1000*$B40),0)</f>
        <v>1771</v>
      </c>
      <c r="M40" s="51">
        <f t="shared" si="3"/>
        <v>2242</v>
      </c>
      <c r="N40" s="86">
        <f t="shared" si="3"/>
        <v>3211</v>
      </c>
      <c r="O40" s="50">
        <f t="shared" si="3"/>
        <v>1568</v>
      </c>
      <c r="P40" s="51">
        <f t="shared" si="3"/>
        <v>2059</v>
      </c>
      <c r="Q40" s="51">
        <f t="shared" si="3"/>
        <v>2587</v>
      </c>
      <c r="R40" s="77">
        <f>ROUND((($C$18/50)^R$8)*(R$7/1000*$B40),0)</f>
        <v>3701</v>
      </c>
      <c r="S40" s="85">
        <f t="shared" ref="S40:X40" si="6">ROUND((($C$18/50)^S$8)*(S$7/1000*$B40),0)</f>
        <v>1787</v>
      </c>
      <c r="T40" s="51">
        <f t="shared" si="6"/>
        <v>2347</v>
      </c>
      <c r="U40" s="51">
        <f t="shared" si="6"/>
        <v>2918</v>
      </c>
      <c r="V40" s="49">
        <f t="shared" si="6"/>
        <v>4171</v>
      </c>
      <c r="W40" s="48">
        <f t="shared" si="6"/>
        <v>2176</v>
      </c>
      <c r="X40" s="51">
        <f t="shared" si="6"/>
        <v>2938</v>
      </c>
      <c r="Y40" s="51">
        <f>ROUND((($C$18/50)^Y$8)*(Y$7/1000*$B40),0)</f>
        <v>3552</v>
      </c>
      <c r="Z40" s="86">
        <f>ROUND((($C$18/50)^Z$8)*(Z$7/1000*$B40),0)</f>
        <v>5088</v>
      </c>
    </row>
    <row r="41" spans="2:26" ht="15.75" x14ac:dyDescent="0.25">
      <c r="B41" s="46">
        <v>1800</v>
      </c>
      <c r="C41" s="109"/>
      <c r="D41" s="122"/>
      <c r="E41" s="53">
        <f t="shared" ref="E41:Z41" si="7">ROUND((($C$18/50)^E$8)*(E$7/1000*$B41),0)</f>
        <v>1679</v>
      </c>
      <c r="F41" s="54">
        <f t="shared" si="7"/>
        <v>2425</v>
      </c>
      <c r="G41" s="55">
        <f t="shared" si="7"/>
        <v>1217</v>
      </c>
      <c r="H41" s="55">
        <f t="shared" si="7"/>
        <v>1669</v>
      </c>
      <c r="I41" s="56">
        <f t="shared" si="7"/>
        <v>2111</v>
      </c>
      <c r="J41" s="76">
        <f t="shared" si="7"/>
        <v>3035</v>
      </c>
      <c r="K41" s="104">
        <f t="shared" si="7"/>
        <v>1499</v>
      </c>
      <c r="L41" s="56">
        <f t="shared" si="7"/>
        <v>1993</v>
      </c>
      <c r="M41" s="56">
        <f t="shared" si="7"/>
        <v>2522</v>
      </c>
      <c r="N41" s="84">
        <f t="shared" si="7"/>
        <v>3613</v>
      </c>
      <c r="O41" s="55">
        <f t="shared" si="7"/>
        <v>1764</v>
      </c>
      <c r="P41" s="56">
        <f t="shared" si="7"/>
        <v>2317</v>
      </c>
      <c r="Q41" s="56">
        <f t="shared" si="7"/>
        <v>2911</v>
      </c>
      <c r="R41" s="76">
        <f t="shared" si="7"/>
        <v>4163</v>
      </c>
      <c r="S41" s="83">
        <f t="shared" si="7"/>
        <v>2011</v>
      </c>
      <c r="T41" s="56">
        <f t="shared" si="7"/>
        <v>2641</v>
      </c>
      <c r="U41" s="56">
        <f t="shared" si="7"/>
        <v>3283</v>
      </c>
      <c r="V41" s="54">
        <f t="shared" si="7"/>
        <v>4693</v>
      </c>
      <c r="W41" s="53">
        <f t="shared" si="7"/>
        <v>2448</v>
      </c>
      <c r="X41" s="56">
        <f t="shared" si="7"/>
        <v>3305</v>
      </c>
      <c r="Y41" s="56">
        <f t="shared" si="7"/>
        <v>3996</v>
      </c>
      <c r="Z41" s="84">
        <f t="shared" si="7"/>
        <v>5724</v>
      </c>
    </row>
    <row r="42" spans="2:26" ht="15.75" x14ac:dyDescent="0.25">
      <c r="B42" s="46">
        <v>2000</v>
      </c>
      <c r="C42" s="109"/>
      <c r="D42" s="122"/>
      <c r="E42" s="48">
        <f t="shared" ref="E42:Z42" si="8">ROUND((($C$18/50)^E$8)*(E$7/1000*$B42),0)</f>
        <v>1866</v>
      </c>
      <c r="F42" s="49">
        <f t="shared" si="8"/>
        <v>2694</v>
      </c>
      <c r="G42" s="50">
        <f t="shared" si="8"/>
        <v>1352</v>
      </c>
      <c r="H42" s="50">
        <f t="shared" si="8"/>
        <v>1854</v>
      </c>
      <c r="I42" s="51">
        <f t="shared" si="8"/>
        <v>2346</v>
      </c>
      <c r="J42" s="77">
        <f t="shared" si="8"/>
        <v>3372</v>
      </c>
      <c r="K42" s="105">
        <f t="shared" si="8"/>
        <v>1666</v>
      </c>
      <c r="L42" s="51">
        <f t="shared" si="8"/>
        <v>2214</v>
      </c>
      <c r="M42" s="51">
        <f t="shared" si="8"/>
        <v>2802</v>
      </c>
      <c r="N42" s="86">
        <f t="shared" si="8"/>
        <v>4014</v>
      </c>
      <c r="O42" s="50">
        <f t="shared" si="8"/>
        <v>1960</v>
      </c>
      <c r="P42" s="51">
        <f t="shared" si="8"/>
        <v>2574</v>
      </c>
      <c r="Q42" s="51">
        <f t="shared" si="8"/>
        <v>3234</v>
      </c>
      <c r="R42" s="77">
        <f t="shared" si="8"/>
        <v>4626</v>
      </c>
      <c r="S42" s="85">
        <f t="shared" si="8"/>
        <v>2234</v>
      </c>
      <c r="T42" s="51">
        <f t="shared" si="8"/>
        <v>2934</v>
      </c>
      <c r="U42" s="51">
        <f t="shared" si="8"/>
        <v>3648</v>
      </c>
      <c r="V42" s="49">
        <f t="shared" si="8"/>
        <v>5214</v>
      </c>
      <c r="W42" s="48">
        <f t="shared" si="8"/>
        <v>2720</v>
      </c>
      <c r="X42" s="51">
        <f t="shared" si="8"/>
        <v>3672</v>
      </c>
      <c r="Y42" s="51">
        <f t="shared" si="8"/>
        <v>4440</v>
      </c>
      <c r="Z42" s="86">
        <f t="shared" si="8"/>
        <v>6360</v>
      </c>
    </row>
    <row r="43" spans="2:26" ht="15.75" x14ac:dyDescent="0.25">
      <c r="B43" s="46">
        <v>2200</v>
      </c>
      <c r="C43" s="109"/>
      <c r="D43" s="122"/>
      <c r="E43" s="53">
        <f t="shared" ref="E43:R43" si="9">ROUND((($C$18/50)^E$8)*(E$7/1000*$B43),0)</f>
        <v>2053</v>
      </c>
      <c r="F43" s="54">
        <f t="shared" si="9"/>
        <v>2963</v>
      </c>
      <c r="G43" s="109"/>
      <c r="H43" s="55">
        <f t="shared" si="9"/>
        <v>2039</v>
      </c>
      <c r="I43" s="56">
        <f t="shared" si="9"/>
        <v>2581</v>
      </c>
      <c r="J43" s="76">
        <f t="shared" si="9"/>
        <v>3709</v>
      </c>
      <c r="K43" s="104">
        <f t="shared" si="9"/>
        <v>1833</v>
      </c>
      <c r="L43" s="56">
        <f t="shared" si="9"/>
        <v>2435</v>
      </c>
      <c r="M43" s="56">
        <f t="shared" si="9"/>
        <v>3082</v>
      </c>
      <c r="N43" s="84">
        <f t="shared" si="9"/>
        <v>4415</v>
      </c>
      <c r="O43" s="55">
        <f t="shared" si="9"/>
        <v>2156</v>
      </c>
      <c r="P43" s="56">
        <f t="shared" si="9"/>
        <v>2831</v>
      </c>
      <c r="Q43" s="56">
        <f t="shared" si="9"/>
        <v>3557</v>
      </c>
      <c r="R43" s="76">
        <f t="shared" si="9"/>
        <v>5089</v>
      </c>
      <c r="S43" s="109"/>
      <c r="T43" s="108"/>
      <c r="U43" s="108"/>
      <c r="V43" s="107"/>
      <c r="W43" s="106"/>
      <c r="X43" s="108"/>
      <c r="Y43" s="108"/>
      <c r="Z43" s="107"/>
    </row>
    <row r="44" spans="2:26" ht="15.75" x14ac:dyDescent="0.25">
      <c r="B44" s="46">
        <v>2400</v>
      </c>
      <c r="C44" s="109"/>
      <c r="D44" s="122"/>
      <c r="E44" s="48">
        <f t="shared" ref="E44:P44" si="10">ROUND((($C$18/50)^E$8)*(E$7/1000*$B44),0)</f>
        <v>2239</v>
      </c>
      <c r="F44" s="49">
        <f t="shared" si="10"/>
        <v>3233</v>
      </c>
      <c r="G44" s="109"/>
      <c r="H44" s="50">
        <f t="shared" si="10"/>
        <v>2225</v>
      </c>
      <c r="I44" s="51">
        <f t="shared" si="10"/>
        <v>2815</v>
      </c>
      <c r="J44" s="77">
        <f t="shared" si="10"/>
        <v>4046</v>
      </c>
      <c r="K44" s="105">
        <f t="shared" si="10"/>
        <v>1999</v>
      </c>
      <c r="L44" s="51">
        <f t="shared" si="10"/>
        <v>2657</v>
      </c>
      <c r="M44" s="51">
        <f t="shared" si="10"/>
        <v>3362</v>
      </c>
      <c r="N44" s="86">
        <f t="shared" si="10"/>
        <v>4817</v>
      </c>
      <c r="O44" s="50">
        <f t="shared" si="10"/>
        <v>2352</v>
      </c>
      <c r="P44" s="51">
        <f t="shared" si="10"/>
        <v>3089</v>
      </c>
      <c r="Q44" s="51">
        <f>ROUND((($C$18/50)^Q$8)*(Q$7/1000*$B44),0)</f>
        <v>3881</v>
      </c>
      <c r="R44" s="77">
        <f>ROUND((($C$18/50)^R$8)*(R$7/1000*$B44),0)</f>
        <v>5551</v>
      </c>
      <c r="S44" s="109"/>
      <c r="T44" s="108"/>
      <c r="U44" s="108"/>
      <c r="V44" s="107"/>
      <c r="W44" s="106"/>
      <c r="X44" s="108"/>
      <c r="Y44" s="108"/>
      <c r="Z44" s="107"/>
    </row>
    <row r="45" spans="2:26" ht="15.75" x14ac:dyDescent="0.25">
      <c r="B45" s="46">
        <v>2600</v>
      </c>
      <c r="C45" s="109"/>
      <c r="D45" s="108"/>
      <c r="E45" s="53">
        <f t="shared" ref="E45:I45" si="11">ROUND((($C$18/50)^E$8)*(E$7/1000*$B45),0)</f>
        <v>2426</v>
      </c>
      <c r="F45" s="54">
        <f t="shared" si="11"/>
        <v>3502</v>
      </c>
      <c r="G45" s="109"/>
      <c r="H45" s="108"/>
      <c r="I45" s="56">
        <f t="shared" si="11"/>
        <v>3050</v>
      </c>
      <c r="J45" s="107"/>
      <c r="K45" s="109"/>
      <c r="L45" s="108"/>
      <c r="M45" s="56">
        <f>ROUND((($C$18/50)^M$8)*(M$7/1000*$B45),0)</f>
        <v>3643</v>
      </c>
      <c r="N45" s="107"/>
      <c r="O45" s="109"/>
      <c r="P45" s="108"/>
      <c r="Q45" s="56">
        <f>ROUND((($C$18/50)^Q$8)*(Q$7/1000*$B45),0)</f>
        <v>4204</v>
      </c>
      <c r="R45" s="107"/>
      <c r="S45" s="109"/>
      <c r="T45" s="108"/>
      <c r="U45" s="108"/>
      <c r="V45" s="107"/>
      <c r="W45" s="106"/>
      <c r="X45" s="108"/>
      <c r="Y45" s="108"/>
      <c r="Z45" s="107"/>
    </row>
    <row r="46" spans="2:26" ht="15.75" x14ac:dyDescent="0.25">
      <c r="B46" s="46">
        <v>2800</v>
      </c>
      <c r="C46" s="109"/>
      <c r="D46" s="108"/>
      <c r="E46" s="48">
        <f t="shared" ref="E46:Q46" si="12">ROUND((($C$18/50)^E$8)*(E$7/1000*$B46),0)</f>
        <v>2612</v>
      </c>
      <c r="F46" s="49">
        <f t="shared" si="12"/>
        <v>3772</v>
      </c>
      <c r="G46" s="109"/>
      <c r="H46" s="108"/>
      <c r="I46" s="51">
        <f t="shared" si="12"/>
        <v>3284</v>
      </c>
      <c r="J46" s="107"/>
      <c r="K46" s="109"/>
      <c r="L46" s="108"/>
      <c r="M46" s="51">
        <f t="shared" si="12"/>
        <v>3923</v>
      </c>
      <c r="N46" s="107"/>
      <c r="O46" s="109"/>
      <c r="P46" s="108"/>
      <c r="Q46" s="51">
        <f t="shared" si="12"/>
        <v>4528</v>
      </c>
      <c r="R46" s="107"/>
      <c r="S46" s="109"/>
      <c r="T46" s="108"/>
      <c r="U46" s="108"/>
      <c r="V46" s="107"/>
      <c r="W46" s="106"/>
      <c r="X46" s="108"/>
      <c r="Y46" s="108"/>
      <c r="Z46" s="107"/>
    </row>
    <row r="47" spans="2:26" ht="16.5" thickBot="1" x14ac:dyDescent="0.3">
      <c r="B47" s="46">
        <v>3000</v>
      </c>
      <c r="C47" s="113"/>
      <c r="D47" s="112"/>
      <c r="E47" s="114">
        <f t="shared" ref="E47:Q47" si="13">ROUND((($C$18/50)^E$8)*(E$7/1000*$B47),0)</f>
        <v>2799</v>
      </c>
      <c r="F47" s="115">
        <f t="shared" si="13"/>
        <v>4041</v>
      </c>
      <c r="G47" s="113"/>
      <c r="H47" s="112"/>
      <c r="I47" s="116">
        <f t="shared" si="13"/>
        <v>3519</v>
      </c>
      <c r="J47" s="112"/>
      <c r="K47" s="113"/>
      <c r="L47" s="112"/>
      <c r="M47" s="117">
        <f t="shared" si="13"/>
        <v>4203</v>
      </c>
      <c r="N47" s="112"/>
      <c r="O47" s="113"/>
      <c r="P47" s="112"/>
      <c r="Q47" s="116">
        <f t="shared" si="13"/>
        <v>4851</v>
      </c>
      <c r="R47" s="112"/>
      <c r="S47" s="113"/>
      <c r="T47" s="112"/>
      <c r="U47" s="112"/>
      <c r="V47" s="110"/>
      <c r="W47" s="111"/>
      <c r="X47" s="112"/>
      <c r="Y47" s="112"/>
      <c r="Z47" s="110"/>
    </row>
    <row r="52" spans="2:26" ht="21" x14ac:dyDescent="0.35">
      <c r="B52" s="72" t="s">
        <v>28</v>
      </c>
    </row>
    <row r="53" spans="2:26" ht="15.75" x14ac:dyDescent="0.25">
      <c r="B53" s="60" t="s">
        <v>1</v>
      </c>
      <c r="C53" s="128" t="s">
        <v>2</v>
      </c>
      <c r="D53" s="132"/>
      <c r="E53" s="132"/>
      <c r="F53" s="129"/>
      <c r="G53" s="128" t="s">
        <v>3</v>
      </c>
      <c r="H53" s="132"/>
      <c r="I53" s="132"/>
      <c r="J53" s="129"/>
      <c r="K53" s="128" t="s">
        <v>4</v>
      </c>
      <c r="L53" s="132"/>
      <c r="M53" s="132"/>
      <c r="N53" s="129"/>
      <c r="O53" s="128" t="s">
        <v>5</v>
      </c>
      <c r="P53" s="132"/>
      <c r="Q53" s="132"/>
      <c r="R53" s="129"/>
      <c r="S53" s="128" t="s">
        <v>6</v>
      </c>
      <c r="T53" s="132"/>
      <c r="U53" s="132"/>
      <c r="V53" s="129"/>
      <c r="W53" s="128" t="s">
        <v>7</v>
      </c>
      <c r="X53" s="132"/>
      <c r="Y53" s="132"/>
      <c r="Z53" s="129"/>
    </row>
    <row r="54" spans="2:26" ht="15.75" x14ac:dyDescent="0.25">
      <c r="B54" s="61" t="s">
        <v>8</v>
      </c>
      <c r="C54" s="64">
        <v>11</v>
      </c>
      <c r="D54" s="64">
        <v>21</v>
      </c>
      <c r="E54" s="11">
        <v>22</v>
      </c>
      <c r="F54" s="11">
        <v>33</v>
      </c>
      <c r="G54" s="11">
        <v>11</v>
      </c>
      <c r="H54" s="11">
        <v>21</v>
      </c>
      <c r="I54" s="11">
        <v>22</v>
      </c>
      <c r="J54" s="11">
        <v>33</v>
      </c>
      <c r="K54" s="11">
        <v>11</v>
      </c>
      <c r="L54" s="11">
        <v>21</v>
      </c>
      <c r="M54" s="11">
        <v>22</v>
      </c>
      <c r="N54" s="11">
        <v>33</v>
      </c>
      <c r="O54" s="11">
        <v>11</v>
      </c>
      <c r="P54" s="11">
        <v>21</v>
      </c>
      <c r="Q54" s="11">
        <v>22</v>
      </c>
      <c r="R54" s="11">
        <v>33</v>
      </c>
      <c r="S54" s="11">
        <v>11</v>
      </c>
      <c r="T54" s="11">
        <v>21</v>
      </c>
      <c r="U54" s="11">
        <v>22</v>
      </c>
      <c r="V54" s="11">
        <v>33</v>
      </c>
      <c r="W54" s="11">
        <v>11</v>
      </c>
      <c r="X54" s="11">
        <v>21</v>
      </c>
      <c r="Y54" s="11">
        <v>22</v>
      </c>
      <c r="Z54" s="11">
        <v>33</v>
      </c>
    </row>
    <row r="55" spans="2:26" ht="16.5" thickBot="1" x14ac:dyDescent="0.3">
      <c r="B55" s="44"/>
      <c r="C55" s="138"/>
      <c r="D55" s="139"/>
      <c r="E55" s="139"/>
      <c r="F55" s="140"/>
      <c r="G55" s="135"/>
      <c r="H55" s="136"/>
      <c r="I55" s="136"/>
      <c r="J55" s="137"/>
      <c r="K55" s="135"/>
      <c r="L55" s="136"/>
      <c r="M55" s="136"/>
      <c r="N55" s="137"/>
      <c r="O55" s="135"/>
      <c r="P55" s="136"/>
      <c r="Q55" s="136"/>
      <c r="R55" s="137"/>
      <c r="S55" s="135"/>
      <c r="T55" s="136"/>
      <c r="U55" s="136"/>
      <c r="V55" s="137"/>
      <c r="W55" s="135"/>
      <c r="X55" s="136"/>
      <c r="Y55" s="136"/>
      <c r="Z55" s="137"/>
    </row>
    <row r="56" spans="2:26" ht="15.75" x14ac:dyDescent="0.25">
      <c r="B56" s="73">
        <v>400</v>
      </c>
      <c r="C56" s="65">
        <f>ROUND(C$7*$B56/1000*($O$18/$N$18)^C$8,0)</f>
        <v>204</v>
      </c>
      <c r="D56" s="121"/>
      <c r="E56" s="66">
        <f t="shared" ref="E56:Z65" si="14">ROUND(E$7*$B56/1000*($O$18/$N$18)^E$8,0)</f>
        <v>373</v>
      </c>
      <c r="F56" s="67">
        <f t="shared" si="14"/>
        <v>539</v>
      </c>
      <c r="G56" s="68">
        <f t="shared" si="14"/>
        <v>270</v>
      </c>
      <c r="H56" s="68">
        <f t="shared" si="14"/>
        <v>371</v>
      </c>
      <c r="I56" s="69">
        <f t="shared" si="14"/>
        <v>469</v>
      </c>
      <c r="J56" s="75">
        <f t="shared" si="14"/>
        <v>674</v>
      </c>
      <c r="K56" s="103">
        <f t="shared" si="14"/>
        <v>333</v>
      </c>
      <c r="L56" s="79">
        <f t="shared" si="14"/>
        <v>443</v>
      </c>
      <c r="M56" s="79">
        <f t="shared" si="14"/>
        <v>560</v>
      </c>
      <c r="N56" s="82">
        <f t="shared" si="14"/>
        <v>803</v>
      </c>
      <c r="O56" s="68">
        <f t="shared" si="14"/>
        <v>392</v>
      </c>
      <c r="P56" s="69">
        <f t="shared" si="14"/>
        <v>515</v>
      </c>
      <c r="Q56" s="69">
        <f t="shared" si="14"/>
        <v>647</v>
      </c>
      <c r="R56" s="75">
        <f t="shared" si="14"/>
        <v>925</v>
      </c>
      <c r="S56" s="78">
        <f t="shared" si="14"/>
        <v>447</v>
      </c>
      <c r="T56" s="79">
        <f t="shared" si="14"/>
        <v>587</v>
      </c>
      <c r="U56" s="79">
        <f t="shared" si="14"/>
        <v>730</v>
      </c>
      <c r="V56" s="80">
        <f t="shared" si="14"/>
        <v>1043</v>
      </c>
      <c r="W56" s="81">
        <f t="shared" si="14"/>
        <v>544</v>
      </c>
      <c r="X56" s="79">
        <f t="shared" si="14"/>
        <v>734</v>
      </c>
      <c r="Y56" s="79">
        <f t="shared" si="14"/>
        <v>888</v>
      </c>
      <c r="Z56" s="82">
        <f t="shared" si="14"/>
        <v>1272</v>
      </c>
    </row>
    <row r="57" spans="2:26" ht="15.75" x14ac:dyDescent="0.25">
      <c r="B57" s="74">
        <v>500</v>
      </c>
      <c r="C57" s="52">
        <f t="shared" ref="C57:R73" si="15">ROUND(C$7*$B57/1000*($O$18/$N$18)^C$8,0)</f>
        <v>255</v>
      </c>
      <c r="D57" s="122"/>
      <c r="E57" s="53">
        <f t="shared" si="14"/>
        <v>467</v>
      </c>
      <c r="F57" s="54">
        <f t="shared" si="14"/>
        <v>674</v>
      </c>
      <c r="G57" s="55">
        <f t="shared" si="14"/>
        <v>338</v>
      </c>
      <c r="H57" s="55">
        <f t="shared" si="14"/>
        <v>464</v>
      </c>
      <c r="I57" s="56">
        <f t="shared" si="14"/>
        <v>587</v>
      </c>
      <c r="J57" s="76">
        <f t="shared" si="14"/>
        <v>843</v>
      </c>
      <c r="K57" s="104">
        <f t="shared" si="14"/>
        <v>417</v>
      </c>
      <c r="L57" s="56">
        <f t="shared" si="14"/>
        <v>554</v>
      </c>
      <c r="M57" s="56">
        <f t="shared" si="14"/>
        <v>701</v>
      </c>
      <c r="N57" s="84">
        <f t="shared" si="14"/>
        <v>1004</v>
      </c>
      <c r="O57" s="55">
        <f t="shared" si="14"/>
        <v>490</v>
      </c>
      <c r="P57" s="56">
        <f t="shared" si="14"/>
        <v>644</v>
      </c>
      <c r="Q57" s="56">
        <f t="shared" si="14"/>
        <v>809</v>
      </c>
      <c r="R57" s="76">
        <f t="shared" si="14"/>
        <v>1157</v>
      </c>
      <c r="S57" s="83">
        <f t="shared" si="14"/>
        <v>559</v>
      </c>
      <c r="T57" s="56">
        <f t="shared" si="14"/>
        <v>734</v>
      </c>
      <c r="U57" s="56">
        <f t="shared" si="14"/>
        <v>912</v>
      </c>
      <c r="V57" s="54">
        <f t="shared" si="14"/>
        <v>1304</v>
      </c>
      <c r="W57" s="53">
        <f t="shared" si="14"/>
        <v>680</v>
      </c>
      <c r="X57" s="56">
        <f t="shared" si="14"/>
        <v>918</v>
      </c>
      <c r="Y57" s="56">
        <f t="shared" si="14"/>
        <v>1110</v>
      </c>
      <c r="Z57" s="84">
        <f t="shared" si="14"/>
        <v>1590</v>
      </c>
    </row>
    <row r="58" spans="2:26" ht="15.75" x14ac:dyDescent="0.25">
      <c r="B58" s="73">
        <v>600</v>
      </c>
      <c r="C58" s="47">
        <f t="shared" si="15"/>
        <v>305</v>
      </c>
      <c r="D58" s="122"/>
      <c r="E58" s="48">
        <f t="shared" si="14"/>
        <v>560</v>
      </c>
      <c r="F58" s="49">
        <f t="shared" si="14"/>
        <v>808</v>
      </c>
      <c r="G58" s="50">
        <f t="shared" si="14"/>
        <v>406</v>
      </c>
      <c r="H58" s="50">
        <f t="shared" si="14"/>
        <v>556</v>
      </c>
      <c r="I58" s="51">
        <f t="shared" si="14"/>
        <v>704</v>
      </c>
      <c r="J58" s="77">
        <f t="shared" si="14"/>
        <v>1012</v>
      </c>
      <c r="K58" s="105">
        <f t="shared" si="14"/>
        <v>500</v>
      </c>
      <c r="L58" s="51">
        <f t="shared" si="14"/>
        <v>664</v>
      </c>
      <c r="M58" s="51">
        <f t="shared" si="14"/>
        <v>841</v>
      </c>
      <c r="N58" s="86">
        <f t="shared" si="14"/>
        <v>1204</v>
      </c>
      <c r="O58" s="50">
        <f t="shared" si="14"/>
        <v>588</v>
      </c>
      <c r="P58" s="51">
        <f t="shared" si="14"/>
        <v>772</v>
      </c>
      <c r="Q58" s="51">
        <f t="shared" si="14"/>
        <v>970</v>
      </c>
      <c r="R58" s="77">
        <f t="shared" si="14"/>
        <v>1388</v>
      </c>
      <c r="S58" s="85">
        <f t="shared" si="14"/>
        <v>670</v>
      </c>
      <c r="T58" s="51">
        <f t="shared" si="14"/>
        <v>880</v>
      </c>
      <c r="U58" s="51">
        <f t="shared" si="14"/>
        <v>1094</v>
      </c>
      <c r="V58" s="49">
        <f t="shared" si="14"/>
        <v>1564</v>
      </c>
      <c r="W58" s="48">
        <f t="shared" si="14"/>
        <v>816</v>
      </c>
      <c r="X58" s="51">
        <f t="shared" si="14"/>
        <v>1102</v>
      </c>
      <c r="Y58" s="51">
        <f t="shared" si="14"/>
        <v>1332</v>
      </c>
      <c r="Z58" s="86">
        <f t="shared" si="14"/>
        <v>1908</v>
      </c>
    </row>
    <row r="59" spans="2:26" ht="15.75" x14ac:dyDescent="0.25">
      <c r="B59" s="74">
        <v>700</v>
      </c>
      <c r="C59" s="52">
        <f t="shared" si="15"/>
        <v>356</v>
      </c>
      <c r="D59" s="122"/>
      <c r="E59" s="53">
        <f t="shared" si="14"/>
        <v>653</v>
      </c>
      <c r="F59" s="54">
        <f t="shared" si="14"/>
        <v>943</v>
      </c>
      <c r="G59" s="55">
        <f t="shared" si="14"/>
        <v>473</v>
      </c>
      <c r="H59" s="55">
        <f t="shared" si="14"/>
        <v>649</v>
      </c>
      <c r="I59" s="56">
        <f t="shared" si="14"/>
        <v>821</v>
      </c>
      <c r="J59" s="76">
        <f t="shared" si="14"/>
        <v>1180</v>
      </c>
      <c r="K59" s="104">
        <f t="shared" si="14"/>
        <v>583</v>
      </c>
      <c r="L59" s="56">
        <f t="shared" si="14"/>
        <v>775</v>
      </c>
      <c r="M59" s="56">
        <f t="shared" si="14"/>
        <v>981</v>
      </c>
      <c r="N59" s="84">
        <f t="shared" si="14"/>
        <v>1405</v>
      </c>
      <c r="O59" s="55">
        <f t="shared" si="14"/>
        <v>686</v>
      </c>
      <c r="P59" s="56">
        <f t="shared" si="14"/>
        <v>901</v>
      </c>
      <c r="Q59" s="56">
        <f t="shared" si="14"/>
        <v>1132</v>
      </c>
      <c r="R59" s="76">
        <f t="shared" si="14"/>
        <v>1619</v>
      </c>
      <c r="S59" s="83">
        <f t="shared" si="14"/>
        <v>782</v>
      </c>
      <c r="T59" s="56">
        <f t="shared" si="14"/>
        <v>1027</v>
      </c>
      <c r="U59" s="56">
        <f t="shared" si="14"/>
        <v>1277</v>
      </c>
      <c r="V59" s="54">
        <f t="shared" si="14"/>
        <v>1825</v>
      </c>
      <c r="W59" s="53">
        <f t="shared" si="14"/>
        <v>952</v>
      </c>
      <c r="X59" s="56">
        <f t="shared" si="14"/>
        <v>1285</v>
      </c>
      <c r="Y59" s="56">
        <f t="shared" si="14"/>
        <v>1554</v>
      </c>
      <c r="Z59" s="84">
        <f t="shared" si="14"/>
        <v>2226</v>
      </c>
    </row>
    <row r="60" spans="2:26" ht="15.75" x14ac:dyDescent="0.25">
      <c r="B60" s="73">
        <v>800</v>
      </c>
      <c r="C60" s="47">
        <f t="shared" si="15"/>
        <v>407</v>
      </c>
      <c r="D60" s="122"/>
      <c r="E60" s="48">
        <f t="shared" si="14"/>
        <v>746</v>
      </c>
      <c r="F60" s="49">
        <f t="shared" si="14"/>
        <v>1078</v>
      </c>
      <c r="G60" s="50">
        <f t="shared" si="14"/>
        <v>541</v>
      </c>
      <c r="H60" s="50">
        <f t="shared" si="14"/>
        <v>742</v>
      </c>
      <c r="I60" s="51">
        <f t="shared" si="14"/>
        <v>938</v>
      </c>
      <c r="J60" s="77">
        <f t="shared" si="14"/>
        <v>1349</v>
      </c>
      <c r="K60" s="105">
        <f t="shared" si="14"/>
        <v>666</v>
      </c>
      <c r="L60" s="51">
        <f t="shared" si="14"/>
        <v>886</v>
      </c>
      <c r="M60" s="51">
        <f t="shared" si="14"/>
        <v>1121</v>
      </c>
      <c r="N60" s="86">
        <f t="shared" si="14"/>
        <v>1606</v>
      </c>
      <c r="O60" s="50">
        <f t="shared" si="14"/>
        <v>784</v>
      </c>
      <c r="P60" s="51">
        <f t="shared" si="14"/>
        <v>1030</v>
      </c>
      <c r="Q60" s="51">
        <f t="shared" si="14"/>
        <v>1294</v>
      </c>
      <c r="R60" s="77">
        <f t="shared" si="14"/>
        <v>1850</v>
      </c>
      <c r="S60" s="85">
        <f t="shared" si="14"/>
        <v>894</v>
      </c>
      <c r="T60" s="51">
        <f t="shared" si="14"/>
        <v>1174</v>
      </c>
      <c r="U60" s="51">
        <f t="shared" si="14"/>
        <v>1459</v>
      </c>
      <c r="V60" s="49">
        <f t="shared" si="14"/>
        <v>2086</v>
      </c>
      <c r="W60" s="48">
        <f t="shared" si="14"/>
        <v>1088</v>
      </c>
      <c r="X60" s="51">
        <f t="shared" si="14"/>
        <v>1469</v>
      </c>
      <c r="Y60" s="51">
        <f t="shared" si="14"/>
        <v>1776</v>
      </c>
      <c r="Z60" s="86">
        <f t="shared" si="14"/>
        <v>2544</v>
      </c>
    </row>
    <row r="61" spans="2:26" ht="15.75" x14ac:dyDescent="0.25">
      <c r="B61" s="74">
        <v>900</v>
      </c>
      <c r="C61" s="52">
        <f t="shared" si="15"/>
        <v>458</v>
      </c>
      <c r="D61" s="122"/>
      <c r="E61" s="53">
        <f t="shared" si="14"/>
        <v>840</v>
      </c>
      <c r="F61" s="54">
        <f t="shared" si="14"/>
        <v>1212</v>
      </c>
      <c r="G61" s="55">
        <f t="shared" si="14"/>
        <v>608</v>
      </c>
      <c r="H61" s="55">
        <f t="shared" si="14"/>
        <v>834</v>
      </c>
      <c r="I61" s="56">
        <f t="shared" si="14"/>
        <v>1056</v>
      </c>
      <c r="J61" s="76">
        <f t="shared" si="14"/>
        <v>1517</v>
      </c>
      <c r="K61" s="104">
        <f t="shared" si="14"/>
        <v>750</v>
      </c>
      <c r="L61" s="56">
        <f t="shared" si="14"/>
        <v>996</v>
      </c>
      <c r="M61" s="56">
        <f t="shared" si="14"/>
        <v>1261</v>
      </c>
      <c r="N61" s="84">
        <f t="shared" si="14"/>
        <v>1806</v>
      </c>
      <c r="O61" s="55">
        <f t="shared" si="14"/>
        <v>882</v>
      </c>
      <c r="P61" s="56">
        <f t="shared" si="14"/>
        <v>1158</v>
      </c>
      <c r="Q61" s="56">
        <f t="shared" si="14"/>
        <v>1455</v>
      </c>
      <c r="R61" s="76">
        <f t="shared" si="14"/>
        <v>2082</v>
      </c>
      <c r="S61" s="83">
        <f t="shared" si="14"/>
        <v>1005</v>
      </c>
      <c r="T61" s="56">
        <f t="shared" si="14"/>
        <v>1320</v>
      </c>
      <c r="U61" s="56">
        <f t="shared" si="14"/>
        <v>1642</v>
      </c>
      <c r="V61" s="54">
        <f t="shared" si="14"/>
        <v>2346</v>
      </c>
      <c r="W61" s="53">
        <f t="shared" si="14"/>
        <v>1224</v>
      </c>
      <c r="X61" s="56">
        <f t="shared" si="14"/>
        <v>1652</v>
      </c>
      <c r="Y61" s="56">
        <f t="shared" si="14"/>
        <v>1998</v>
      </c>
      <c r="Z61" s="84">
        <f t="shared" si="14"/>
        <v>2862</v>
      </c>
    </row>
    <row r="62" spans="2:26" ht="15.75" x14ac:dyDescent="0.25">
      <c r="B62" s="73">
        <v>1000</v>
      </c>
      <c r="C62" s="47">
        <f t="shared" si="15"/>
        <v>509</v>
      </c>
      <c r="D62" s="122"/>
      <c r="E62" s="48">
        <f t="shared" si="14"/>
        <v>933</v>
      </c>
      <c r="F62" s="49">
        <f t="shared" si="14"/>
        <v>1347</v>
      </c>
      <c r="G62" s="50">
        <f t="shared" si="14"/>
        <v>676</v>
      </c>
      <c r="H62" s="50">
        <f t="shared" si="14"/>
        <v>927</v>
      </c>
      <c r="I62" s="51">
        <f t="shared" si="14"/>
        <v>1173</v>
      </c>
      <c r="J62" s="77">
        <f t="shared" si="14"/>
        <v>1686</v>
      </c>
      <c r="K62" s="105">
        <f t="shared" si="14"/>
        <v>833</v>
      </c>
      <c r="L62" s="51">
        <f t="shared" si="14"/>
        <v>1107</v>
      </c>
      <c r="M62" s="51">
        <f t="shared" si="14"/>
        <v>1401</v>
      </c>
      <c r="N62" s="86">
        <f t="shared" si="14"/>
        <v>2007</v>
      </c>
      <c r="O62" s="50">
        <f t="shared" si="14"/>
        <v>980</v>
      </c>
      <c r="P62" s="51">
        <f t="shared" si="14"/>
        <v>1287</v>
      </c>
      <c r="Q62" s="51">
        <f t="shared" si="14"/>
        <v>1617</v>
      </c>
      <c r="R62" s="77">
        <f t="shared" si="14"/>
        <v>2313</v>
      </c>
      <c r="S62" s="85">
        <f t="shared" si="14"/>
        <v>1117</v>
      </c>
      <c r="T62" s="51">
        <f t="shared" si="14"/>
        <v>1467</v>
      </c>
      <c r="U62" s="51">
        <f t="shared" si="14"/>
        <v>1824</v>
      </c>
      <c r="V62" s="49">
        <f t="shared" si="14"/>
        <v>2607</v>
      </c>
      <c r="W62" s="48">
        <f t="shared" si="14"/>
        <v>1360</v>
      </c>
      <c r="X62" s="51">
        <f t="shared" si="14"/>
        <v>1836</v>
      </c>
      <c r="Y62" s="51">
        <f t="shared" si="14"/>
        <v>2220</v>
      </c>
      <c r="Z62" s="86">
        <f t="shared" si="14"/>
        <v>3180</v>
      </c>
    </row>
    <row r="63" spans="2:26" ht="15.75" x14ac:dyDescent="0.25">
      <c r="B63" s="74">
        <v>1100</v>
      </c>
      <c r="C63" s="52">
        <f t="shared" si="15"/>
        <v>560</v>
      </c>
      <c r="D63" s="122"/>
      <c r="E63" s="53">
        <f t="shared" si="14"/>
        <v>1026</v>
      </c>
      <c r="F63" s="54">
        <f t="shared" si="14"/>
        <v>1482</v>
      </c>
      <c r="G63" s="55">
        <f t="shared" si="14"/>
        <v>744</v>
      </c>
      <c r="H63" s="55">
        <f t="shared" si="14"/>
        <v>1020</v>
      </c>
      <c r="I63" s="56">
        <f t="shared" si="14"/>
        <v>1290</v>
      </c>
      <c r="J63" s="76">
        <f t="shared" si="14"/>
        <v>1855</v>
      </c>
      <c r="K63" s="104">
        <f t="shared" si="14"/>
        <v>916</v>
      </c>
      <c r="L63" s="56">
        <f t="shared" si="14"/>
        <v>1218</v>
      </c>
      <c r="M63" s="56">
        <f t="shared" si="14"/>
        <v>1541</v>
      </c>
      <c r="N63" s="84">
        <f t="shared" si="14"/>
        <v>2208</v>
      </c>
      <c r="O63" s="55">
        <f t="shared" si="14"/>
        <v>1078</v>
      </c>
      <c r="P63" s="56">
        <f t="shared" si="14"/>
        <v>1416</v>
      </c>
      <c r="Q63" s="56">
        <f t="shared" si="14"/>
        <v>1779</v>
      </c>
      <c r="R63" s="76">
        <f t="shared" si="14"/>
        <v>2544</v>
      </c>
      <c r="S63" s="83">
        <f t="shared" si="14"/>
        <v>1229</v>
      </c>
      <c r="T63" s="56">
        <f t="shared" si="14"/>
        <v>1614</v>
      </c>
      <c r="U63" s="56">
        <f t="shared" si="14"/>
        <v>2006</v>
      </c>
      <c r="V63" s="54">
        <f t="shared" si="14"/>
        <v>2868</v>
      </c>
      <c r="W63" s="53">
        <f t="shared" si="14"/>
        <v>1496</v>
      </c>
      <c r="X63" s="56">
        <f t="shared" si="14"/>
        <v>2020</v>
      </c>
      <c r="Y63" s="56">
        <f t="shared" si="14"/>
        <v>2442</v>
      </c>
      <c r="Z63" s="84">
        <f t="shared" si="14"/>
        <v>3498</v>
      </c>
    </row>
    <row r="64" spans="2:26" ht="15.75" x14ac:dyDescent="0.25">
      <c r="B64" s="73">
        <v>1200</v>
      </c>
      <c r="C64" s="47">
        <f t="shared" si="15"/>
        <v>611</v>
      </c>
      <c r="D64" s="122"/>
      <c r="E64" s="48">
        <f t="shared" si="14"/>
        <v>1120</v>
      </c>
      <c r="F64" s="49">
        <f t="shared" si="14"/>
        <v>1616</v>
      </c>
      <c r="G64" s="50">
        <f t="shared" si="14"/>
        <v>811</v>
      </c>
      <c r="H64" s="50">
        <f t="shared" si="14"/>
        <v>1112</v>
      </c>
      <c r="I64" s="51">
        <f t="shared" si="14"/>
        <v>1408</v>
      </c>
      <c r="J64" s="77">
        <f t="shared" si="14"/>
        <v>2023</v>
      </c>
      <c r="K64" s="105">
        <f t="shared" si="14"/>
        <v>1000</v>
      </c>
      <c r="L64" s="51">
        <f t="shared" si="14"/>
        <v>1328</v>
      </c>
      <c r="M64" s="51">
        <f t="shared" si="14"/>
        <v>1681</v>
      </c>
      <c r="N64" s="86">
        <f t="shared" si="14"/>
        <v>2408</v>
      </c>
      <c r="O64" s="50">
        <f t="shared" si="14"/>
        <v>1176</v>
      </c>
      <c r="P64" s="51">
        <f t="shared" si="14"/>
        <v>1544</v>
      </c>
      <c r="Q64" s="51">
        <f t="shared" si="14"/>
        <v>1940</v>
      </c>
      <c r="R64" s="77">
        <f t="shared" si="14"/>
        <v>2776</v>
      </c>
      <c r="S64" s="85">
        <f t="shared" si="14"/>
        <v>1340</v>
      </c>
      <c r="T64" s="51">
        <f t="shared" si="14"/>
        <v>1760</v>
      </c>
      <c r="U64" s="51">
        <f t="shared" si="14"/>
        <v>2189</v>
      </c>
      <c r="V64" s="49">
        <f t="shared" si="14"/>
        <v>3128</v>
      </c>
      <c r="W64" s="48">
        <f t="shared" si="14"/>
        <v>1632</v>
      </c>
      <c r="X64" s="51">
        <f t="shared" si="14"/>
        <v>2203</v>
      </c>
      <c r="Y64" s="51">
        <f t="shared" si="14"/>
        <v>2664</v>
      </c>
      <c r="Z64" s="86">
        <f t="shared" si="14"/>
        <v>3816</v>
      </c>
    </row>
    <row r="65" spans="2:26" ht="15.75" x14ac:dyDescent="0.25">
      <c r="B65" s="73">
        <v>1400</v>
      </c>
      <c r="C65" s="52">
        <f t="shared" si="15"/>
        <v>713</v>
      </c>
      <c r="D65" s="122"/>
      <c r="E65" s="53">
        <f t="shared" si="14"/>
        <v>1306</v>
      </c>
      <c r="F65" s="54">
        <f t="shared" si="14"/>
        <v>1886</v>
      </c>
      <c r="G65" s="55">
        <f t="shared" si="14"/>
        <v>946</v>
      </c>
      <c r="H65" s="55">
        <f t="shared" si="14"/>
        <v>1298</v>
      </c>
      <c r="I65" s="56">
        <f t="shared" si="14"/>
        <v>1642</v>
      </c>
      <c r="J65" s="76">
        <f t="shared" si="14"/>
        <v>2360</v>
      </c>
      <c r="K65" s="104">
        <f t="shared" si="14"/>
        <v>1166</v>
      </c>
      <c r="L65" s="56">
        <f t="shared" si="14"/>
        <v>1550</v>
      </c>
      <c r="M65" s="56">
        <f t="shared" si="14"/>
        <v>1961</v>
      </c>
      <c r="N65" s="84">
        <f t="shared" si="14"/>
        <v>2810</v>
      </c>
      <c r="O65" s="55">
        <f t="shared" si="14"/>
        <v>1372</v>
      </c>
      <c r="P65" s="56">
        <f t="shared" si="14"/>
        <v>1802</v>
      </c>
      <c r="Q65" s="56">
        <f t="shared" si="14"/>
        <v>2264</v>
      </c>
      <c r="R65" s="76">
        <f t="shared" si="14"/>
        <v>3238</v>
      </c>
      <c r="S65" s="83">
        <f t="shared" si="14"/>
        <v>1564</v>
      </c>
      <c r="T65" s="56">
        <f t="shared" si="14"/>
        <v>2054</v>
      </c>
      <c r="U65" s="56">
        <f t="shared" si="14"/>
        <v>2554</v>
      </c>
      <c r="V65" s="54">
        <f t="shared" si="14"/>
        <v>3650</v>
      </c>
      <c r="W65" s="53">
        <f t="shared" si="14"/>
        <v>1904</v>
      </c>
      <c r="X65" s="56">
        <f t="shared" si="14"/>
        <v>2570</v>
      </c>
      <c r="Y65" s="56">
        <f t="shared" si="14"/>
        <v>3108</v>
      </c>
      <c r="Z65" s="84">
        <f t="shared" si="14"/>
        <v>4452</v>
      </c>
    </row>
    <row r="66" spans="2:26" ht="15.75" x14ac:dyDescent="0.25">
      <c r="B66" s="73">
        <v>1600</v>
      </c>
      <c r="C66" s="109"/>
      <c r="D66" s="122"/>
      <c r="E66" s="48">
        <f t="shared" si="15"/>
        <v>1493</v>
      </c>
      <c r="F66" s="49">
        <f t="shared" si="15"/>
        <v>2155</v>
      </c>
      <c r="G66" s="50">
        <f t="shared" si="15"/>
        <v>1082</v>
      </c>
      <c r="H66" s="50">
        <f t="shared" si="15"/>
        <v>1483</v>
      </c>
      <c r="I66" s="51">
        <f t="shared" si="15"/>
        <v>1877</v>
      </c>
      <c r="J66" s="77">
        <f t="shared" si="15"/>
        <v>2698</v>
      </c>
      <c r="K66" s="105">
        <f t="shared" si="15"/>
        <v>1333</v>
      </c>
      <c r="L66" s="51">
        <f t="shared" si="15"/>
        <v>1771</v>
      </c>
      <c r="M66" s="51">
        <f t="shared" si="15"/>
        <v>2242</v>
      </c>
      <c r="N66" s="86">
        <f t="shared" si="15"/>
        <v>3211</v>
      </c>
      <c r="O66" s="50">
        <f t="shared" si="15"/>
        <v>1568</v>
      </c>
      <c r="P66" s="51">
        <f t="shared" si="15"/>
        <v>2059</v>
      </c>
      <c r="Q66" s="51">
        <f t="shared" si="15"/>
        <v>2587</v>
      </c>
      <c r="R66" s="77">
        <f t="shared" si="15"/>
        <v>3701</v>
      </c>
      <c r="S66" s="85">
        <f t="shared" ref="S66:U68" si="16">ROUND(S$7*$B66/1000*($O$18/$N$18)^S$8,0)</f>
        <v>1787</v>
      </c>
      <c r="T66" s="51">
        <f t="shared" si="16"/>
        <v>2347</v>
      </c>
      <c r="U66" s="51">
        <f t="shared" si="16"/>
        <v>2918</v>
      </c>
      <c r="V66" s="49">
        <f t="shared" ref="V66:Z68" si="17">ROUND(V$7*$B66/1000*($O$18/$N$18)^V$8,0)</f>
        <v>4171</v>
      </c>
      <c r="W66" s="48">
        <f t="shared" si="17"/>
        <v>2176</v>
      </c>
      <c r="X66" s="51">
        <f t="shared" si="17"/>
        <v>2938</v>
      </c>
      <c r="Y66" s="51">
        <f t="shared" si="17"/>
        <v>3552</v>
      </c>
      <c r="Z66" s="86">
        <f t="shared" si="17"/>
        <v>5088</v>
      </c>
    </row>
    <row r="67" spans="2:26" ht="15.75" x14ac:dyDescent="0.25">
      <c r="B67" s="73">
        <v>1800</v>
      </c>
      <c r="C67" s="109"/>
      <c r="D67" s="122"/>
      <c r="E67" s="53">
        <f t="shared" si="15"/>
        <v>1679</v>
      </c>
      <c r="F67" s="54">
        <f t="shared" si="15"/>
        <v>2425</v>
      </c>
      <c r="G67" s="55">
        <f t="shared" si="15"/>
        <v>1217</v>
      </c>
      <c r="H67" s="55">
        <f t="shared" si="15"/>
        <v>1669</v>
      </c>
      <c r="I67" s="56">
        <f t="shared" si="15"/>
        <v>2111</v>
      </c>
      <c r="J67" s="76">
        <f t="shared" si="15"/>
        <v>3035</v>
      </c>
      <c r="K67" s="104">
        <f t="shared" si="15"/>
        <v>1499</v>
      </c>
      <c r="L67" s="56">
        <f t="shared" si="15"/>
        <v>1993</v>
      </c>
      <c r="M67" s="56">
        <f t="shared" si="15"/>
        <v>2522</v>
      </c>
      <c r="N67" s="84">
        <f t="shared" si="15"/>
        <v>3613</v>
      </c>
      <c r="O67" s="55">
        <f t="shared" si="15"/>
        <v>1764</v>
      </c>
      <c r="P67" s="56">
        <f t="shared" si="15"/>
        <v>2317</v>
      </c>
      <c r="Q67" s="56">
        <f t="shared" si="15"/>
        <v>2911</v>
      </c>
      <c r="R67" s="76">
        <f t="shared" si="15"/>
        <v>4163</v>
      </c>
      <c r="S67" s="83">
        <f t="shared" si="16"/>
        <v>2011</v>
      </c>
      <c r="T67" s="56">
        <f t="shared" si="16"/>
        <v>2641</v>
      </c>
      <c r="U67" s="56">
        <f t="shared" si="16"/>
        <v>3283</v>
      </c>
      <c r="V67" s="54">
        <f t="shared" si="17"/>
        <v>4693</v>
      </c>
      <c r="W67" s="53">
        <f t="shared" si="17"/>
        <v>2448</v>
      </c>
      <c r="X67" s="56">
        <f t="shared" si="17"/>
        <v>3305</v>
      </c>
      <c r="Y67" s="56">
        <f t="shared" si="17"/>
        <v>3996</v>
      </c>
      <c r="Z67" s="84">
        <f t="shared" si="17"/>
        <v>5724</v>
      </c>
    </row>
    <row r="68" spans="2:26" ht="15.75" x14ac:dyDescent="0.25">
      <c r="B68" s="73">
        <v>2000</v>
      </c>
      <c r="C68" s="109"/>
      <c r="D68" s="122"/>
      <c r="E68" s="48">
        <f t="shared" si="15"/>
        <v>1866</v>
      </c>
      <c r="F68" s="49">
        <f t="shared" si="15"/>
        <v>2694</v>
      </c>
      <c r="G68" s="50">
        <f t="shared" si="15"/>
        <v>1352</v>
      </c>
      <c r="H68" s="50">
        <f t="shared" si="15"/>
        <v>1854</v>
      </c>
      <c r="I68" s="51">
        <f t="shared" si="15"/>
        <v>2346</v>
      </c>
      <c r="J68" s="77">
        <f t="shared" si="15"/>
        <v>3372</v>
      </c>
      <c r="K68" s="105">
        <f t="shared" si="15"/>
        <v>1666</v>
      </c>
      <c r="L68" s="51">
        <f t="shared" si="15"/>
        <v>2214</v>
      </c>
      <c r="M68" s="51">
        <f t="shared" si="15"/>
        <v>2802</v>
      </c>
      <c r="N68" s="86">
        <f t="shared" si="15"/>
        <v>4014</v>
      </c>
      <c r="O68" s="50">
        <f t="shared" si="15"/>
        <v>1960</v>
      </c>
      <c r="P68" s="51">
        <f t="shared" si="15"/>
        <v>2574</v>
      </c>
      <c r="Q68" s="51">
        <f t="shared" si="15"/>
        <v>3234</v>
      </c>
      <c r="R68" s="77">
        <f t="shared" si="15"/>
        <v>4626</v>
      </c>
      <c r="S68" s="85">
        <f t="shared" si="16"/>
        <v>2234</v>
      </c>
      <c r="T68" s="51">
        <f t="shared" si="16"/>
        <v>2934</v>
      </c>
      <c r="U68" s="51">
        <f t="shared" si="16"/>
        <v>3648</v>
      </c>
      <c r="V68" s="49">
        <f t="shared" si="17"/>
        <v>5214</v>
      </c>
      <c r="W68" s="48">
        <f t="shared" si="17"/>
        <v>2720</v>
      </c>
      <c r="X68" s="51">
        <f t="shared" si="17"/>
        <v>3672</v>
      </c>
      <c r="Y68" s="51">
        <f t="shared" si="17"/>
        <v>4440</v>
      </c>
      <c r="Z68" s="86">
        <f t="shared" si="17"/>
        <v>6360</v>
      </c>
    </row>
    <row r="69" spans="2:26" ht="15.75" x14ac:dyDescent="0.25">
      <c r="B69" s="73">
        <v>2200</v>
      </c>
      <c r="C69" s="109"/>
      <c r="D69" s="122"/>
      <c r="E69" s="53">
        <f t="shared" si="15"/>
        <v>2053</v>
      </c>
      <c r="F69" s="54">
        <f t="shared" si="15"/>
        <v>2963</v>
      </c>
      <c r="G69" s="109"/>
      <c r="H69" s="55">
        <f t="shared" si="15"/>
        <v>2039</v>
      </c>
      <c r="I69" s="56">
        <f t="shared" si="15"/>
        <v>2581</v>
      </c>
      <c r="J69" s="76">
        <f t="shared" si="15"/>
        <v>3709</v>
      </c>
      <c r="K69" s="104">
        <f t="shared" si="15"/>
        <v>1833</v>
      </c>
      <c r="L69" s="56">
        <f t="shared" si="15"/>
        <v>2435</v>
      </c>
      <c r="M69" s="56">
        <f t="shared" si="15"/>
        <v>3082</v>
      </c>
      <c r="N69" s="84">
        <f t="shared" si="15"/>
        <v>4415</v>
      </c>
      <c r="O69" s="55">
        <f t="shared" si="15"/>
        <v>2156</v>
      </c>
      <c r="P69" s="56">
        <f t="shared" si="15"/>
        <v>2831</v>
      </c>
      <c r="Q69" s="56">
        <f t="shared" si="15"/>
        <v>3557</v>
      </c>
      <c r="R69" s="76">
        <f t="shared" si="15"/>
        <v>5089</v>
      </c>
      <c r="S69" s="109"/>
      <c r="T69" s="108"/>
      <c r="U69" s="108"/>
      <c r="V69" s="107"/>
      <c r="W69" s="106"/>
      <c r="X69" s="108"/>
      <c r="Y69" s="108"/>
      <c r="Z69" s="107"/>
    </row>
    <row r="70" spans="2:26" ht="15.75" x14ac:dyDescent="0.25">
      <c r="B70" s="73">
        <v>2400</v>
      </c>
      <c r="C70" s="109"/>
      <c r="D70" s="122"/>
      <c r="E70" s="48">
        <f t="shared" si="15"/>
        <v>2239</v>
      </c>
      <c r="F70" s="49">
        <f t="shared" si="15"/>
        <v>3233</v>
      </c>
      <c r="G70" s="109"/>
      <c r="H70" s="50">
        <f t="shared" si="15"/>
        <v>2225</v>
      </c>
      <c r="I70" s="51">
        <f t="shared" si="15"/>
        <v>2815</v>
      </c>
      <c r="J70" s="77">
        <f t="shared" si="15"/>
        <v>4046</v>
      </c>
      <c r="K70" s="105">
        <f t="shared" si="15"/>
        <v>1999</v>
      </c>
      <c r="L70" s="51">
        <f t="shared" si="15"/>
        <v>2657</v>
      </c>
      <c r="M70" s="51">
        <f t="shared" si="15"/>
        <v>3362</v>
      </c>
      <c r="N70" s="86">
        <f t="shared" si="15"/>
        <v>4817</v>
      </c>
      <c r="O70" s="50">
        <f t="shared" si="15"/>
        <v>2352</v>
      </c>
      <c r="P70" s="51">
        <f t="shared" si="15"/>
        <v>3089</v>
      </c>
      <c r="Q70" s="51">
        <f t="shared" si="15"/>
        <v>3881</v>
      </c>
      <c r="R70" s="77">
        <f t="shared" si="15"/>
        <v>5551</v>
      </c>
      <c r="S70" s="109"/>
      <c r="T70" s="108"/>
      <c r="U70" s="108"/>
      <c r="V70" s="107"/>
      <c r="W70" s="106"/>
      <c r="X70" s="108"/>
      <c r="Y70" s="108"/>
      <c r="Z70" s="107"/>
    </row>
    <row r="71" spans="2:26" ht="15.75" x14ac:dyDescent="0.25">
      <c r="B71" s="73">
        <v>2600</v>
      </c>
      <c r="C71" s="109"/>
      <c r="D71" s="108"/>
      <c r="E71" s="53">
        <f t="shared" si="15"/>
        <v>2426</v>
      </c>
      <c r="F71" s="54">
        <f t="shared" si="15"/>
        <v>3502</v>
      </c>
      <c r="G71" s="109"/>
      <c r="H71" s="108"/>
      <c r="I71" s="56">
        <f t="shared" si="15"/>
        <v>3050</v>
      </c>
      <c r="J71" s="107"/>
      <c r="K71" s="109"/>
      <c r="L71" s="108"/>
      <c r="M71" s="56">
        <f t="shared" si="15"/>
        <v>3643</v>
      </c>
      <c r="N71" s="107"/>
      <c r="O71" s="109"/>
      <c r="P71" s="108"/>
      <c r="Q71" s="56">
        <f t="shared" si="15"/>
        <v>4204</v>
      </c>
      <c r="R71" s="107"/>
      <c r="S71" s="109"/>
      <c r="T71" s="108"/>
      <c r="U71" s="108"/>
      <c r="V71" s="107"/>
      <c r="W71" s="106"/>
      <c r="X71" s="108"/>
      <c r="Y71" s="108"/>
      <c r="Z71" s="107"/>
    </row>
    <row r="72" spans="2:26" ht="15.75" x14ac:dyDescent="0.25">
      <c r="B72" s="73">
        <v>2800</v>
      </c>
      <c r="C72" s="109"/>
      <c r="D72" s="108"/>
      <c r="E72" s="48">
        <f t="shared" si="15"/>
        <v>2612</v>
      </c>
      <c r="F72" s="49">
        <f t="shared" si="15"/>
        <v>3772</v>
      </c>
      <c r="G72" s="109"/>
      <c r="H72" s="108"/>
      <c r="I72" s="51">
        <f t="shared" si="15"/>
        <v>3284</v>
      </c>
      <c r="J72" s="107"/>
      <c r="K72" s="109"/>
      <c r="L72" s="108"/>
      <c r="M72" s="51">
        <f t="shared" si="15"/>
        <v>3923</v>
      </c>
      <c r="N72" s="107"/>
      <c r="O72" s="109"/>
      <c r="P72" s="108"/>
      <c r="Q72" s="51">
        <f t="shared" si="15"/>
        <v>4528</v>
      </c>
      <c r="R72" s="107"/>
      <c r="S72" s="109"/>
      <c r="T72" s="108"/>
      <c r="U72" s="108"/>
      <c r="V72" s="107"/>
      <c r="W72" s="106"/>
      <c r="X72" s="108"/>
      <c r="Y72" s="108"/>
      <c r="Z72" s="107"/>
    </row>
    <row r="73" spans="2:26" ht="16.5" thickBot="1" x14ac:dyDescent="0.3">
      <c r="B73" s="73">
        <v>3000</v>
      </c>
      <c r="C73" s="113"/>
      <c r="D73" s="112"/>
      <c r="E73" s="114">
        <f t="shared" si="15"/>
        <v>2799</v>
      </c>
      <c r="F73" s="115">
        <f t="shared" si="15"/>
        <v>4041</v>
      </c>
      <c r="G73" s="113"/>
      <c r="H73" s="112"/>
      <c r="I73" s="116">
        <f t="shared" si="15"/>
        <v>3519</v>
      </c>
      <c r="J73" s="112"/>
      <c r="K73" s="113"/>
      <c r="L73" s="112"/>
      <c r="M73" s="117">
        <f t="shared" si="15"/>
        <v>4203</v>
      </c>
      <c r="N73" s="112"/>
      <c r="O73" s="113"/>
      <c r="P73" s="112"/>
      <c r="Q73" s="116">
        <f t="shared" si="15"/>
        <v>4851</v>
      </c>
      <c r="R73" s="112"/>
      <c r="S73" s="113"/>
      <c r="T73" s="112"/>
      <c r="U73" s="112"/>
      <c r="V73" s="110"/>
      <c r="W73" s="111"/>
      <c r="X73" s="112"/>
      <c r="Y73" s="112"/>
      <c r="Z73" s="110"/>
    </row>
  </sheetData>
  <sheetProtection algorithmName="SHA-512" hashValue="lUgnktqqYFiqEb/NrddVVhRNfnqclKXLaQLE7StlAKFwW13wbNY1ik86O5d/5d5ksqLj7gJRILn4ejQqC6ha8A==" saltValue="rBGiuqTPY6ZhODG2fN9E4w==" spinCount="100000" sheet="1" objects="1" scenarios="1"/>
  <mergeCells count="38">
    <mergeCell ref="W53:Z53"/>
    <mergeCell ref="C55:F55"/>
    <mergeCell ref="G55:J55"/>
    <mergeCell ref="K55:N55"/>
    <mergeCell ref="O55:R55"/>
    <mergeCell ref="S55:V55"/>
    <mergeCell ref="W55:Z55"/>
    <mergeCell ref="C53:F53"/>
    <mergeCell ref="G53:J53"/>
    <mergeCell ref="K53:N53"/>
    <mergeCell ref="O53:R53"/>
    <mergeCell ref="S53:V53"/>
    <mergeCell ref="A11:B11"/>
    <mergeCell ref="S29:V29"/>
    <mergeCell ref="W29:Z29"/>
    <mergeCell ref="G27:J27"/>
    <mergeCell ref="K27:N27"/>
    <mergeCell ref="O27:R27"/>
    <mergeCell ref="S27:V27"/>
    <mergeCell ref="W27:Z27"/>
    <mergeCell ref="C29:F29"/>
    <mergeCell ref="G29:J29"/>
    <mergeCell ref="K29:N29"/>
    <mergeCell ref="O29:R29"/>
    <mergeCell ref="C27:F27"/>
    <mergeCell ref="A9:B9"/>
    <mergeCell ref="A10:B10"/>
    <mergeCell ref="S5:V5"/>
    <mergeCell ref="W5:Z5"/>
    <mergeCell ref="O5:R5"/>
    <mergeCell ref="C5:F5"/>
    <mergeCell ref="G5:J5"/>
    <mergeCell ref="K5:N5"/>
    <mergeCell ref="C1:H1"/>
    <mergeCell ref="A5:B5"/>
    <mergeCell ref="A6:B6"/>
    <mergeCell ref="A7:B7"/>
    <mergeCell ref="A8:B8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2" ma:contentTypeDescription="Create a new document." ma:contentTypeScope="" ma:versionID="b81b7806d890cd0e9ed9c1941421cf3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96a2a047186edf57a5574db0593102e0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FA633E3-7465-44C7-94C4-70D59FE8EBD1}">
  <ds:schemaRefs>
    <ds:schemaRef ds:uri="http://schemas.microsoft.com/office/2006/metadata/properties"/>
    <ds:schemaRef ds:uri="http://schemas.microsoft.com/office/infopath/2007/PartnerControls"/>
    <ds:schemaRef ds:uri="c819eeba-34b7-4dce-9b40-76fa7975d1af"/>
    <ds:schemaRef ds:uri="1c0c3efb-fe21-42d5-816c-2e0edb3dbeea"/>
  </ds:schemaRefs>
</ds:datastoreItem>
</file>

<file path=customXml/itemProps2.xml><?xml version="1.0" encoding="utf-8"?>
<ds:datastoreItem xmlns:ds="http://schemas.openxmlformats.org/officeDocument/2006/customXml" ds:itemID="{079BEEE7-D386-4EDD-98A9-88DB4AB683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c3efb-fe21-42d5-816c-2e0edb3dbeea"/>
    <ds:schemaRef ds:uri="c819eeba-34b7-4dce-9b40-76fa7975d1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2F935BC-553D-44D4-9909-3D07937F4BC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Novello ECO 6</vt:lpstr>
      <vt:lpstr>'Novello ECO 6'!Udskriftsområde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Van Orshaegen Steven</dc:creator>
  <cp:keywords/>
  <dc:description/>
  <cp:lastModifiedBy>Trine Clausen</cp:lastModifiedBy>
  <cp:revision/>
  <dcterms:created xsi:type="dcterms:W3CDTF">2013-09-12T12:50:12Z</dcterms:created>
  <dcterms:modified xsi:type="dcterms:W3CDTF">2026-02-03T13:56:29Z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