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B4F5B7E2-4993-4131-9702-DA745961F9B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Vertex" sheetId="1" r:id="rId1"/>
  </sheets>
  <definedNames>
    <definedName name="_xlnm.Print_Area" localSheetId="0">Vertex!$A$1:$Z$35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1" l="1"/>
  <c r="C20" i="1"/>
  <c r="O19" i="1"/>
  <c r="T42" i="1" s="1"/>
  <c r="N19" i="1"/>
  <c r="C19" i="1"/>
  <c r="V44" i="1" l="1"/>
  <c r="R43" i="1"/>
  <c r="R44" i="1"/>
  <c r="N43" i="1"/>
  <c r="T41" i="1"/>
  <c r="P45" i="1"/>
  <c r="O45" i="1"/>
  <c r="Q41" i="1"/>
  <c r="P41" i="1"/>
  <c r="M45" i="1"/>
  <c r="O41" i="1"/>
  <c r="N41" i="1"/>
  <c r="H44" i="1"/>
  <c r="G44" i="1"/>
  <c r="E43" i="1"/>
  <c r="K41" i="1"/>
  <c r="H45" i="1"/>
  <c r="F44" i="1"/>
  <c r="D43" i="1"/>
  <c r="E41" i="1"/>
  <c r="V45" i="1"/>
  <c r="Q44" i="1"/>
  <c r="Q45" i="1"/>
  <c r="J43" i="1"/>
  <c r="G43" i="1"/>
  <c r="J41" i="1"/>
  <c r="E44" i="1"/>
  <c r="C43" i="1"/>
  <c r="S45" i="1"/>
  <c r="P44" i="1"/>
  <c r="S41" i="1"/>
  <c r="L43" i="1"/>
  <c r="N45" i="1"/>
  <c r="I43" i="1"/>
  <c r="I44" i="1"/>
  <c r="M41" i="1"/>
  <c r="L41" i="1"/>
  <c r="G45" i="1"/>
  <c r="I41" i="1"/>
  <c r="F45" i="1"/>
  <c r="D44" i="1"/>
  <c r="V42" i="1"/>
  <c r="T43" i="1"/>
  <c r="P43" i="1"/>
  <c r="U41" i="1"/>
  <c r="K43" i="1"/>
  <c r="F43" i="1"/>
  <c r="H41" i="1"/>
  <c r="E45" i="1"/>
  <c r="C44" i="1"/>
  <c r="U42" i="1"/>
  <c r="Q43" i="1"/>
  <c r="O43" i="1"/>
  <c r="M43" i="1"/>
  <c r="M44" i="1"/>
  <c r="J44" i="1"/>
  <c r="V43" i="1"/>
  <c r="C41" i="1"/>
  <c r="T44" i="1"/>
  <c r="U45" i="1"/>
  <c r="S44" i="1"/>
  <c r="T45" i="1"/>
  <c r="V41" i="1"/>
  <c r="R45" i="1"/>
  <c r="O44" i="1"/>
  <c r="N44" i="1"/>
  <c r="R41" i="1"/>
  <c r="L44" i="1"/>
  <c r="K44" i="1"/>
  <c r="L45" i="1"/>
  <c r="H43" i="1"/>
  <c r="K45" i="1"/>
  <c r="J45" i="1"/>
  <c r="I45" i="1"/>
  <c r="G41" i="1"/>
  <c r="D45" i="1"/>
  <c r="F41" i="1"/>
  <c r="C45" i="1"/>
  <c r="U43" i="1"/>
  <c r="S42" i="1"/>
  <c r="R42" i="1"/>
  <c r="D41" i="1"/>
  <c r="U44" i="1"/>
  <c r="S43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V33" i="1"/>
  <c r="F33" i="1" l="1"/>
  <c r="N31" i="1"/>
  <c r="J32" i="1"/>
  <c r="U35" i="1"/>
  <c r="Q35" i="1"/>
  <c r="M35" i="1"/>
  <c r="I35" i="1"/>
  <c r="E35" i="1"/>
  <c r="U34" i="1"/>
  <c r="Q34" i="1"/>
  <c r="M34" i="1"/>
  <c r="I34" i="1"/>
  <c r="E34" i="1"/>
  <c r="U33" i="1"/>
  <c r="Q33" i="1"/>
  <c r="M33" i="1"/>
  <c r="I33" i="1"/>
  <c r="E33" i="1"/>
  <c r="U32" i="1"/>
  <c r="Q32" i="1"/>
  <c r="M32" i="1"/>
  <c r="I32" i="1"/>
  <c r="E32" i="1"/>
  <c r="U31" i="1"/>
  <c r="Q31" i="1"/>
  <c r="M31" i="1"/>
  <c r="I31" i="1"/>
  <c r="E31" i="1"/>
  <c r="T35" i="1"/>
  <c r="P35" i="1"/>
  <c r="L35" i="1"/>
  <c r="H35" i="1"/>
  <c r="D35" i="1"/>
  <c r="T34" i="1"/>
  <c r="P34" i="1"/>
  <c r="L34" i="1"/>
  <c r="H34" i="1"/>
  <c r="D34" i="1"/>
  <c r="T33" i="1"/>
  <c r="P33" i="1"/>
  <c r="L33" i="1"/>
  <c r="H33" i="1"/>
  <c r="D33" i="1"/>
  <c r="T32" i="1"/>
  <c r="P32" i="1"/>
  <c r="L32" i="1"/>
  <c r="H32" i="1"/>
  <c r="D32" i="1"/>
  <c r="T31" i="1"/>
  <c r="P31" i="1"/>
  <c r="L31" i="1"/>
  <c r="H31" i="1"/>
  <c r="D31" i="1"/>
  <c r="S35" i="1"/>
  <c r="O35" i="1"/>
  <c r="K35" i="1"/>
  <c r="G35" i="1"/>
  <c r="C35" i="1"/>
  <c r="S34" i="1"/>
  <c r="O34" i="1"/>
  <c r="K34" i="1"/>
  <c r="G34" i="1"/>
  <c r="C34" i="1"/>
  <c r="S33" i="1"/>
  <c r="O33" i="1"/>
  <c r="K33" i="1"/>
  <c r="G33" i="1"/>
  <c r="C33" i="1"/>
  <c r="S32" i="1"/>
  <c r="O32" i="1"/>
  <c r="K32" i="1"/>
  <c r="G32" i="1"/>
  <c r="C32" i="1"/>
  <c r="S31" i="1"/>
  <c r="O31" i="1"/>
  <c r="K31" i="1"/>
  <c r="G31" i="1"/>
  <c r="C31" i="1"/>
  <c r="V35" i="1"/>
  <c r="R35" i="1"/>
  <c r="N35" i="1"/>
  <c r="J35" i="1"/>
  <c r="F35" i="1"/>
  <c r="V34" i="1"/>
  <c r="R34" i="1"/>
  <c r="N34" i="1"/>
  <c r="J34" i="1"/>
  <c r="F34" i="1"/>
  <c r="R31" i="1"/>
  <c r="N32" i="1"/>
  <c r="J33" i="1"/>
  <c r="F31" i="1"/>
  <c r="V31" i="1"/>
  <c r="R32" i="1"/>
  <c r="N33" i="1"/>
  <c r="J31" i="1"/>
  <c r="F32" i="1"/>
  <c r="V32" i="1"/>
  <c r="R33" i="1"/>
</calcChain>
</file>

<file path=xl/sharedStrings.xml><?xml version="1.0" encoding="utf-8"?>
<sst xmlns="http://schemas.openxmlformats.org/spreadsheetml/2006/main" count="52" uniqueCount="32">
  <si>
    <t xml:space="preserve">Vertex </t>
  </si>
  <si>
    <t>EN 442 Certification Data</t>
  </si>
  <si>
    <t>Height</t>
  </si>
  <si>
    <t>1600 mm</t>
  </si>
  <si>
    <t>1800 mm</t>
  </si>
  <si>
    <t>2000 mm</t>
  </si>
  <si>
    <t>2200 mm</t>
  </si>
  <si>
    <t>Type</t>
  </si>
  <si>
    <t>W/m (75/65/20°C)</t>
  </si>
  <si>
    <t>n-Exponent</t>
  </si>
  <si>
    <t>Surface (m²/m)</t>
  </si>
  <si>
    <t>Weight (kg/m)</t>
  </si>
  <si>
    <t>Water content (l/m)</t>
  </si>
  <si>
    <t>Ydelses tabel, Aritmetisk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</si>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</sst>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_)"/>
    <numFmt numFmtId="167" formatCode="0.0000_)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35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0" fontId="0" fillId="0" borderId="0" xfId="0" applyAlignment="1" applyProtection="1">
      <alignment vertical="center"/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6" fillId="0" borderId="0" xfId="1" applyNumberFormat="1" applyFont="1" applyAlignment="1" applyProtection="1">
      <alignment vertical="center"/>
      <protection hidden="1"/>
    </xf>
    <xf numFmtId="164" fontId="8" fillId="0" borderId="4" xfId="1" applyNumberFormat="1" applyFont="1" applyBorder="1" applyAlignment="1" applyProtection="1">
      <alignment vertical="center"/>
      <protection hidden="1"/>
    </xf>
    <xf numFmtId="3" fontId="10" fillId="3" borderId="5" xfId="1" applyNumberFormat="1" applyFont="1" applyFill="1" applyBorder="1" applyAlignment="1" applyProtection="1">
      <alignment horizontal="center" vertical="center"/>
      <protection hidden="1"/>
    </xf>
    <xf numFmtId="3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8" fillId="0" borderId="4" xfId="1" applyNumberFormat="1" applyFont="1" applyBorder="1" applyAlignment="1" applyProtection="1">
      <alignment horizontal="center" vertical="center"/>
      <protection hidden="1"/>
    </xf>
    <xf numFmtId="165" fontId="6" fillId="0" borderId="9" xfId="1" applyNumberFormat="1" applyFont="1" applyBorder="1" applyAlignment="1" applyProtection="1">
      <alignment horizontal="right"/>
      <protection hidden="1"/>
    </xf>
    <xf numFmtId="165" fontId="6" fillId="0" borderId="10" xfId="1" applyNumberFormat="1" applyFont="1" applyBorder="1" applyAlignment="1" applyProtection="1">
      <alignment horizontal="right" vertical="center"/>
      <protection hidden="1"/>
    </xf>
    <xf numFmtId="165" fontId="6" fillId="0" borderId="11" xfId="1" applyNumberFormat="1" applyFont="1" applyBorder="1" applyAlignment="1" applyProtection="1">
      <alignment horizontal="right" vertical="center"/>
      <protection hidden="1"/>
    </xf>
    <xf numFmtId="165" fontId="6" fillId="0" borderId="9" xfId="1" applyNumberFormat="1" applyFont="1" applyBorder="1" applyAlignment="1" applyProtection="1">
      <alignment horizontal="right" vertical="center"/>
      <protection hidden="1"/>
    </xf>
    <xf numFmtId="166" fontId="6" fillId="3" borderId="12" xfId="1" applyNumberFormat="1" applyFont="1" applyFill="1" applyBorder="1" applyAlignment="1" applyProtection="1">
      <alignment horizontal="right"/>
      <protection hidden="1"/>
    </xf>
    <xf numFmtId="167" fontId="6" fillId="3" borderId="5" xfId="1" applyNumberFormat="1" applyFont="1" applyFill="1" applyBorder="1" applyAlignment="1" applyProtection="1">
      <alignment horizontal="right" vertical="center"/>
      <protection hidden="1"/>
    </xf>
    <xf numFmtId="167" fontId="6" fillId="3" borderId="13" xfId="1" applyNumberFormat="1" applyFont="1" applyFill="1" applyBorder="1" applyAlignment="1" applyProtection="1">
      <alignment horizontal="right" vertical="center"/>
      <protection hidden="1"/>
    </xf>
    <xf numFmtId="167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2" xfId="1" applyNumberFormat="1" applyFont="1" applyBorder="1" applyAlignment="1" applyProtection="1">
      <alignment horizontal="right"/>
      <protection hidden="1"/>
    </xf>
    <xf numFmtId="166" fontId="6" fillId="0" borderId="5" xfId="1" applyNumberFormat="1" applyFont="1" applyBorder="1" applyAlignment="1" applyProtection="1">
      <alignment horizontal="right" vertical="center"/>
      <protection hidden="1"/>
    </xf>
    <xf numFmtId="166" fontId="6" fillId="0" borderId="13" xfId="1" applyNumberFormat="1" applyFont="1" applyBorder="1" applyAlignment="1" applyProtection="1">
      <alignment horizontal="right" vertical="center"/>
      <protection hidden="1"/>
    </xf>
    <xf numFmtId="166" fontId="6" fillId="0" borderId="12" xfId="1" applyNumberFormat="1" applyFont="1" applyBorder="1" applyAlignment="1" applyProtection="1">
      <alignment horizontal="right" vertical="center"/>
      <protection hidden="1"/>
    </xf>
    <xf numFmtId="166" fontId="6" fillId="3" borderId="5" xfId="1" applyNumberFormat="1" applyFont="1" applyFill="1" applyBorder="1" applyAlignment="1" applyProtection="1">
      <alignment horizontal="right" vertical="center"/>
      <protection hidden="1"/>
    </xf>
    <xf numFmtId="166" fontId="6" fillId="3" borderId="13" xfId="1" applyNumberFormat="1" applyFont="1" applyFill="1" applyBorder="1" applyAlignment="1" applyProtection="1">
      <alignment horizontal="right" vertical="center"/>
      <protection hidden="1"/>
    </xf>
    <xf numFmtId="166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4" xfId="1" applyNumberFormat="1" applyFont="1" applyBorder="1" applyAlignment="1" applyProtection="1">
      <alignment horizontal="right"/>
      <protection hidden="1"/>
    </xf>
    <xf numFmtId="166" fontId="6" fillId="0" borderId="15" xfId="1" applyNumberFormat="1" applyFont="1" applyBorder="1" applyAlignment="1" applyProtection="1">
      <alignment horizontal="right" vertical="center"/>
      <protection hidden="1"/>
    </xf>
    <xf numFmtId="166" fontId="6" fillId="0" borderId="16" xfId="1" applyNumberFormat="1" applyFont="1" applyBorder="1" applyAlignment="1" applyProtection="1">
      <alignment horizontal="right" vertical="center"/>
      <protection hidden="1"/>
    </xf>
    <xf numFmtId="166" fontId="6" fillId="0" borderId="14" xfId="1" applyNumberFormat="1" applyFont="1" applyBorder="1" applyAlignment="1" applyProtection="1">
      <alignment horizontal="right" vertical="center"/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164" fontId="11" fillId="2" borderId="0" xfId="1" applyNumberFormat="1" applyFont="1" applyFill="1" applyProtection="1"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164" fontId="14" fillId="0" borderId="0" xfId="0" applyNumberFormat="1" applyFont="1" applyProtection="1"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5" fontId="6" fillId="0" borderId="9" xfId="1" applyNumberFormat="1" applyFont="1" applyBorder="1" applyAlignment="1" applyProtection="1">
      <alignment vertical="center"/>
      <protection hidden="1"/>
    </xf>
    <xf numFmtId="165" fontId="6" fillId="0" borderId="10" xfId="1" applyNumberFormat="1" applyFont="1" applyBorder="1" applyAlignment="1" applyProtection="1">
      <alignment vertical="center"/>
      <protection hidden="1"/>
    </xf>
    <xf numFmtId="165" fontId="6" fillId="0" borderId="10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5" xfId="1" applyNumberFormat="1" applyFont="1" applyFill="1" applyBorder="1" applyAlignment="1" applyProtection="1">
      <alignment vertical="center"/>
      <protection hidden="1"/>
    </xf>
    <xf numFmtId="165" fontId="6" fillId="3" borderId="5" xfId="1" applyNumberFormat="1" applyFont="1" applyFill="1" applyBorder="1" applyProtection="1">
      <protection hidden="1"/>
    </xf>
    <xf numFmtId="165" fontId="6" fillId="3" borderId="13" xfId="1" applyNumberFormat="1" applyFont="1" applyFill="1" applyBorder="1" applyProtection="1">
      <protection hidden="1"/>
    </xf>
    <xf numFmtId="165" fontId="6" fillId="0" borderId="12" xfId="1" applyNumberFormat="1" applyFont="1" applyBorder="1" applyAlignment="1" applyProtection="1">
      <alignment vertical="center"/>
      <protection hidden="1"/>
    </xf>
    <xf numFmtId="165" fontId="6" fillId="0" borderId="5" xfId="1" applyNumberFormat="1" applyFont="1" applyBorder="1" applyAlignment="1" applyProtection="1">
      <alignment vertic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Alignment="1" applyProtection="1">
      <alignment vertical="center"/>
      <protection hidden="1"/>
    </xf>
    <xf numFmtId="165" fontId="6" fillId="0" borderId="15" xfId="1" applyNumberFormat="1" applyFont="1" applyBorder="1" applyAlignment="1" applyProtection="1">
      <alignment vertical="center"/>
      <protection hidden="1"/>
    </xf>
    <xf numFmtId="165" fontId="6" fillId="0" borderId="15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2" fontId="15" fillId="4" borderId="0" xfId="0" applyNumberFormat="1" applyFont="1" applyFill="1"/>
    <xf numFmtId="9" fontId="9" fillId="4" borderId="0" xfId="6" applyFont="1" applyFill="1" applyProtection="1"/>
    <xf numFmtId="2" fontId="9" fillId="0" borderId="0" xfId="2" applyNumberFormat="1" applyFont="1" applyAlignment="1" applyProtection="1">
      <alignment horizontal="center" vertic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166" fontId="6" fillId="0" borderId="0" xfId="1" applyNumberFormat="1" applyFont="1" applyAlignment="1" applyProtection="1">
      <alignment horizontal="right"/>
      <protection hidden="1"/>
    </xf>
    <xf numFmtId="166" fontId="6" fillId="0" borderId="0" xfId="1" applyNumberFormat="1" applyFont="1" applyAlignment="1" applyProtection="1">
      <alignment horizontal="right"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5" fontId="6" fillId="0" borderId="22" xfId="1" applyNumberFormat="1" applyFont="1" applyBorder="1" applyAlignment="1" applyProtection="1">
      <alignment vertical="center"/>
      <protection hidden="1"/>
    </xf>
    <xf numFmtId="165" fontId="6" fillId="0" borderId="23" xfId="1" applyNumberFormat="1" applyFont="1" applyBorder="1" applyAlignment="1" applyProtection="1">
      <alignment vertical="center"/>
      <protection hidden="1"/>
    </xf>
    <xf numFmtId="165" fontId="6" fillId="0" borderId="24" xfId="1" applyNumberFormat="1" applyFont="1" applyBorder="1" applyAlignment="1" applyProtection="1">
      <alignment vertical="center"/>
      <protection hidden="1"/>
    </xf>
    <xf numFmtId="165" fontId="6" fillId="0" borderId="25" xfId="1" applyNumberFormat="1" applyFont="1" applyBorder="1" applyAlignment="1" applyProtection="1">
      <alignment vertical="center"/>
      <protection hidden="1"/>
    </xf>
    <xf numFmtId="165" fontId="6" fillId="0" borderId="26" xfId="1" applyNumberFormat="1" applyFont="1" applyBorder="1" applyAlignment="1" applyProtection="1">
      <alignment vertical="center"/>
      <protection hidden="1"/>
    </xf>
    <xf numFmtId="165" fontId="6" fillId="0" borderId="27" xfId="1" applyNumberFormat="1" applyFont="1" applyBorder="1" applyAlignment="1" applyProtection="1">
      <alignment vertical="center"/>
      <protection hidden="1"/>
    </xf>
    <xf numFmtId="165" fontId="6" fillId="0" borderId="28" xfId="1" applyNumberFormat="1" applyFont="1" applyBorder="1" applyAlignment="1" applyProtection="1">
      <alignment vertical="center"/>
      <protection hidden="1"/>
    </xf>
    <xf numFmtId="165" fontId="6" fillId="0" borderId="29" xfId="1" applyNumberFormat="1" applyFont="1" applyBorder="1" applyAlignment="1" applyProtection="1">
      <alignment vertical="center"/>
      <protection hidden="1"/>
    </xf>
    <xf numFmtId="165" fontId="6" fillId="0" borderId="30" xfId="1" applyNumberFormat="1" applyFont="1" applyBorder="1" applyAlignment="1" applyProtection="1">
      <alignment vertical="center"/>
      <protection hidden="1"/>
    </xf>
    <xf numFmtId="165" fontId="6" fillId="0" borderId="31" xfId="1" applyNumberFormat="1" applyFont="1" applyBorder="1" applyAlignment="1" applyProtection="1">
      <alignment vertical="center"/>
      <protection hidden="1"/>
    </xf>
    <xf numFmtId="165" fontId="6" fillId="0" borderId="32" xfId="1" applyNumberFormat="1" applyFont="1" applyBorder="1" applyAlignment="1" applyProtection="1">
      <alignment vertical="center"/>
      <protection hidden="1"/>
    </xf>
    <xf numFmtId="165" fontId="6" fillId="0" borderId="33" xfId="1" applyNumberFormat="1" applyFont="1" applyBorder="1" applyAlignment="1" applyProtection="1">
      <alignment vertical="center"/>
      <protection hidden="1"/>
    </xf>
    <xf numFmtId="165" fontId="6" fillId="0" borderId="34" xfId="1" applyNumberFormat="1" applyFont="1" applyBorder="1" applyAlignment="1" applyProtection="1">
      <alignment vertical="center"/>
      <protection hidden="1"/>
    </xf>
    <xf numFmtId="165" fontId="6" fillId="4" borderId="24" xfId="1" applyNumberFormat="1" applyFont="1" applyFill="1" applyBorder="1" applyAlignment="1" applyProtection="1">
      <alignment vertical="center"/>
      <protection hidden="1"/>
    </xf>
    <xf numFmtId="165" fontId="6" fillId="4" borderId="20" xfId="1" applyNumberFormat="1" applyFont="1" applyFill="1" applyBorder="1" applyAlignment="1" applyProtection="1">
      <alignment vertical="center"/>
      <protection hidden="1"/>
    </xf>
    <xf numFmtId="165" fontId="6" fillId="4" borderId="30" xfId="1" applyNumberFormat="1" applyFont="1" applyFill="1" applyBorder="1" applyAlignment="1" applyProtection="1">
      <alignment vertical="center"/>
      <protection hidden="1"/>
    </xf>
    <xf numFmtId="165" fontId="6" fillId="4" borderId="25" xfId="1" applyNumberFormat="1" applyFont="1" applyFill="1" applyBorder="1" applyAlignment="1" applyProtection="1">
      <alignment vertical="center"/>
      <protection hidden="1"/>
    </xf>
    <xf numFmtId="165" fontId="6" fillId="4" borderId="33" xfId="1" applyNumberFormat="1" applyFont="1" applyFill="1" applyBorder="1" applyAlignment="1" applyProtection="1">
      <alignment vertical="center"/>
      <protection hidden="1"/>
    </xf>
    <xf numFmtId="0" fontId="16" fillId="0" borderId="0" xfId="0" applyFont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0" fontId="2" fillId="0" borderId="1" xfId="4" applyBorder="1" applyAlignment="1" applyProtection="1">
      <alignment horizontal="center"/>
      <protection hidden="1"/>
    </xf>
    <xf numFmtId="0" fontId="2" fillId="0" borderId="2" xfId="4" applyBorder="1" applyAlignment="1" applyProtection="1">
      <alignment horizontal="center"/>
      <protection hidden="1"/>
    </xf>
    <xf numFmtId="164" fontId="8" fillId="0" borderId="6" xfId="1" applyNumberFormat="1" applyFont="1" applyBorder="1" applyAlignment="1" applyProtection="1">
      <alignment horizontal="center" vertical="center"/>
      <protection hidden="1"/>
    </xf>
    <xf numFmtId="164" fontId="8" fillId="0" borderId="7" xfId="1" applyNumberFormat="1" applyFont="1" applyBorder="1" applyAlignment="1" applyProtection="1">
      <alignment horizontal="center" vertical="center"/>
      <protection hidden="1"/>
    </xf>
    <xf numFmtId="164" fontId="8" fillId="0" borderId="8" xfId="1" applyNumberFormat="1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2" fillId="0" borderId="7" xfId="0" applyFont="1" applyBorder="1" applyAlignment="1" applyProtection="1">
      <alignment horizontal="center"/>
      <protection hidden="1"/>
    </xf>
    <xf numFmtId="0" fontId="2" fillId="0" borderId="8" xfId="0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3" fontId="8" fillId="0" borderId="1" xfId="1" applyNumberFormat="1" applyFont="1" applyBorder="1" applyAlignment="1" applyProtection="1">
      <alignment horizontal="center" vertical="center"/>
      <protection hidden="1"/>
    </xf>
    <xf numFmtId="3" fontId="8" fillId="0" borderId="3" xfId="1" applyNumberFormat="1" applyFont="1" applyBorder="1" applyAlignment="1" applyProtection="1">
      <alignment horizontal="center" vertical="center"/>
      <protection hidden="1"/>
    </xf>
    <xf numFmtId="3" fontId="8" fillId="0" borderId="2" xfId="1" applyNumberFormat="1" applyFont="1" applyBorder="1" applyAlignment="1" applyProtection="1">
      <alignment horizontal="center" vertic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  <xf numFmtId="3" fontId="6" fillId="0" borderId="6" xfId="1" applyNumberFormat="1" applyFont="1" applyBorder="1" applyAlignment="1" applyProtection="1">
      <alignment horizontal="center" vertical="center"/>
      <protection hidden="1"/>
    </xf>
    <xf numFmtId="3" fontId="6" fillId="0" borderId="7" xfId="1" applyNumberFormat="1" applyFont="1" applyBorder="1" applyAlignment="1" applyProtection="1">
      <alignment horizontal="center" vertical="center"/>
      <protection hidden="1"/>
    </xf>
    <xf numFmtId="3" fontId="6" fillId="0" borderId="8" xfId="1" applyNumberFormat="1" applyFont="1" applyBorder="1" applyAlignment="1" applyProtection="1">
      <alignment horizontal="center" vertical="center"/>
      <protection hidden="1"/>
    </xf>
    <xf numFmtId="164" fontId="8" fillId="0" borderId="17" xfId="1" applyNumberFormat="1" applyFont="1" applyBorder="1" applyAlignment="1" applyProtection="1">
      <alignment horizontal="center" vertical="center"/>
      <protection hidden="1"/>
    </xf>
    <xf numFmtId="164" fontId="8" fillId="0" borderId="18" xfId="1" applyNumberFormat="1" applyFont="1" applyBorder="1" applyAlignment="1" applyProtection="1">
      <alignment horizontal="center" vertical="center"/>
      <protection hidden="1"/>
    </xf>
    <xf numFmtId="164" fontId="8" fillId="0" borderId="19" xfId="1" applyNumberFormat="1" applyFont="1" applyBorder="1" applyAlignment="1" applyProtection="1">
      <alignment horizontal="center" vertical="center"/>
      <protection hidden="1"/>
    </xf>
    <xf numFmtId="3" fontId="6" fillId="0" borderId="17" xfId="1" applyNumberFormat="1" applyFont="1" applyBorder="1" applyAlignment="1" applyProtection="1">
      <alignment horizontal="center" vertical="center"/>
      <protection hidden="1"/>
    </xf>
    <xf numFmtId="3" fontId="6" fillId="0" borderId="18" xfId="1" applyNumberFormat="1" applyFont="1" applyBorder="1" applyAlignment="1" applyProtection="1">
      <alignment horizontal="center" vertical="center"/>
      <protection hidden="1"/>
    </xf>
    <xf numFmtId="3" fontId="6" fillId="0" borderId="19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5"/>
  <sheetViews>
    <sheetView showGridLines="0" tabSelected="1" zoomScale="89" zoomScaleNormal="89" workbookViewId="0">
      <selection activeCell="A33" sqref="A33"/>
    </sheetView>
  </sheetViews>
  <sheetFormatPr defaultRowHeight="15" x14ac:dyDescent="0.25"/>
  <cols>
    <col min="1" max="1" width="12.140625" style="3" customWidth="1"/>
    <col min="2" max="2" width="12.5703125" style="3" customWidth="1"/>
    <col min="3" max="3" width="9.140625" style="3" customWidth="1"/>
    <col min="4" max="16384" width="9.140625" style="3"/>
  </cols>
  <sheetData>
    <row r="1" spans="1:23" ht="30.75" customHeight="1" x14ac:dyDescent="0.5">
      <c r="A1" s="1"/>
      <c r="B1" s="2"/>
      <c r="C1" s="117" t="s">
        <v>0</v>
      </c>
      <c r="D1" s="117"/>
      <c r="E1" s="117"/>
      <c r="F1" s="117"/>
      <c r="G1" s="117"/>
      <c r="H1" s="117"/>
    </row>
    <row r="2" spans="1:23" ht="15.75" customHeight="1" x14ac:dyDescent="0.25">
      <c r="A2" s="4"/>
      <c r="B2" s="5"/>
    </row>
    <row r="3" spans="1:23" ht="15.75" customHeight="1" x14ac:dyDescent="0.25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3" ht="21" x14ac:dyDescent="0.35">
      <c r="A4" s="8" t="s">
        <v>1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</row>
    <row r="5" spans="1:23" ht="15.75" x14ac:dyDescent="0.25">
      <c r="A5" s="105" t="s">
        <v>2</v>
      </c>
      <c r="B5" s="106"/>
      <c r="C5" s="118" t="s">
        <v>3</v>
      </c>
      <c r="D5" s="119"/>
      <c r="E5" s="119"/>
      <c r="F5" s="119"/>
      <c r="G5" s="120"/>
      <c r="H5" s="118" t="s">
        <v>4</v>
      </c>
      <c r="I5" s="119"/>
      <c r="J5" s="119"/>
      <c r="K5" s="119"/>
      <c r="L5" s="120"/>
      <c r="M5" s="118" t="s">
        <v>5</v>
      </c>
      <c r="N5" s="119"/>
      <c r="O5" s="119"/>
      <c r="P5" s="119"/>
      <c r="Q5" s="120"/>
      <c r="R5" s="118" t="s">
        <v>6</v>
      </c>
      <c r="S5" s="119"/>
      <c r="T5" s="119"/>
      <c r="U5" s="119"/>
      <c r="V5" s="120"/>
      <c r="W5" s="11"/>
    </row>
    <row r="6" spans="1:23" ht="15.75" x14ac:dyDescent="0.25">
      <c r="A6" s="107" t="s">
        <v>7</v>
      </c>
      <c r="B6" s="108"/>
      <c r="C6" s="66">
        <v>10</v>
      </c>
      <c r="D6" s="12">
        <v>11</v>
      </c>
      <c r="E6" s="12">
        <v>20</v>
      </c>
      <c r="F6" s="12">
        <v>21</v>
      </c>
      <c r="G6" s="13">
        <v>22</v>
      </c>
      <c r="H6" s="13">
        <v>10</v>
      </c>
      <c r="I6" s="12">
        <v>11</v>
      </c>
      <c r="J6" s="12">
        <v>20</v>
      </c>
      <c r="K6" s="12">
        <v>21</v>
      </c>
      <c r="L6" s="12">
        <v>22</v>
      </c>
      <c r="M6" s="12">
        <v>10</v>
      </c>
      <c r="N6" s="12">
        <v>11</v>
      </c>
      <c r="O6" s="12">
        <v>20</v>
      </c>
      <c r="P6" s="12">
        <v>21</v>
      </c>
      <c r="Q6" s="12">
        <v>22</v>
      </c>
      <c r="R6" s="12">
        <v>10</v>
      </c>
      <c r="S6" s="12">
        <v>11</v>
      </c>
      <c r="T6" s="12">
        <v>20</v>
      </c>
      <c r="U6" s="12">
        <v>21</v>
      </c>
      <c r="V6" s="12">
        <v>22</v>
      </c>
      <c r="W6" s="14"/>
    </row>
    <row r="7" spans="1:23" ht="16.5" thickBot="1" x14ac:dyDescent="0.3">
      <c r="A7" s="109"/>
      <c r="B7" s="110"/>
      <c r="C7" s="114"/>
      <c r="D7" s="115"/>
      <c r="E7" s="115"/>
      <c r="F7" s="115"/>
      <c r="G7" s="116"/>
      <c r="H7" s="111"/>
      <c r="I7" s="112"/>
      <c r="J7" s="112"/>
      <c r="K7" s="112"/>
      <c r="L7" s="113"/>
      <c r="M7" s="111"/>
      <c r="N7" s="112"/>
      <c r="O7" s="112"/>
      <c r="P7" s="112"/>
      <c r="Q7" s="113"/>
      <c r="R7" s="111"/>
      <c r="S7" s="112"/>
      <c r="T7" s="112"/>
      <c r="U7" s="112"/>
      <c r="V7" s="113"/>
    </row>
    <row r="8" spans="1:23" ht="15.75" x14ac:dyDescent="0.25">
      <c r="A8" s="105" t="s">
        <v>8</v>
      </c>
      <c r="B8" s="121"/>
      <c r="C8" s="15">
        <v>1677</v>
      </c>
      <c r="D8" s="16">
        <v>2157</v>
      </c>
      <c r="E8" s="16">
        <v>2592</v>
      </c>
      <c r="F8" s="16">
        <v>3030</v>
      </c>
      <c r="G8" s="17">
        <v>3630</v>
      </c>
      <c r="H8" s="18">
        <v>1863</v>
      </c>
      <c r="I8" s="16">
        <v>2379</v>
      </c>
      <c r="J8" s="16">
        <v>2865</v>
      </c>
      <c r="K8" s="16">
        <v>3330</v>
      </c>
      <c r="L8" s="17">
        <v>3960</v>
      </c>
      <c r="M8" s="18">
        <v>2058</v>
      </c>
      <c r="N8" s="16">
        <v>2595</v>
      </c>
      <c r="O8" s="16">
        <v>3120</v>
      </c>
      <c r="P8" s="16">
        <v>3600</v>
      </c>
      <c r="Q8" s="17">
        <v>4290</v>
      </c>
      <c r="R8" s="18">
        <v>2265</v>
      </c>
      <c r="S8" s="16">
        <v>2802</v>
      </c>
      <c r="T8" s="16">
        <v>3390</v>
      </c>
      <c r="U8" s="16">
        <v>3870</v>
      </c>
      <c r="V8" s="17">
        <v>4620</v>
      </c>
    </row>
    <row r="9" spans="1:23" ht="15.75" x14ac:dyDescent="0.25">
      <c r="A9" s="122" t="s">
        <v>9</v>
      </c>
      <c r="B9" s="123"/>
      <c r="C9" s="19">
        <v>1.2747999999999999</v>
      </c>
      <c r="D9" s="20">
        <v>1.3361000000000001</v>
      </c>
      <c r="E9" s="20">
        <v>1.3202</v>
      </c>
      <c r="F9" s="20">
        <v>1.3234999999999999</v>
      </c>
      <c r="G9" s="21">
        <v>1.3275999999999999</v>
      </c>
      <c r="H9" s="22">
        <v>1.2891999999999999</v>
      </c>
      <c r="I9" s="20">
        <v>1.3320000000000001</v>
      </c>
      <c r="J9" s="20">
        <v>1.3134999999999999</v>
      </c>
      <c r="K9" s="20">
        <v>1.3263</v>
      </c>
      <c r="L9" s="21">
        <v>1.331</v>
      </c>
      <c r="M9" s="22">
        <v>1.3037000000000001</v>
      </c>
      <c r="N9" s="20">
        <v>1.3278000000000001</v>
      </c>
      <c r="O9" s="20">
        <v>1.3068</v>
      </c>
      <c r="P9" s="20">
        <v>1.3291999999999999</v>
      </c>
      <c r="Q9" s="21">
        <v>1.3344</v>
      </c>
      <c r="R9" s="22">
        <v>1.3182</v>
      </c>
      <c r="S9" s="20">
        <v>1.3237000000000001</v>
      </c>
      <c r="T9" s="20">
        <v>1.3</v>
      </c>
      <c r="U9" s="20">
        <v>1.3320000000000001</v>
      </c>
      <c r="V9" s="21">
        <v>1.3379000000000001</v>
      </c>
    </row>
    <row r="10" spans="1:23" ht="15.75" x14ac:dyDescent="0.25">
      <c r="A10" s="105" t="s">
        <v>10</v>
      </c>
      <c r="B10" s="121"/>
      <c r="C10" s="23">
        <v>3.67</v>
      </c>
      <c r="D10" s="24">
        <v>9.4</v>
      </c>
      <c r="E10" s="24">
        <v>7.33</v>
      </c>
      <c r="F10" s="24">
        <v>12.66</v>
      </c>
      <c r="G10" s="25">
        <v>28.99</v>
      </c>
      <c r="H10" s="26">
        <v>4.13</v>
      </c>
      <c r="I10" s="24">
        <v>9.86</v>
      </c>
      <c r="J10" s="24">
        <v>8.25</v>
      </c>
      <c r="K10" s="24">
        <v>13.58</v>
      </c>
      <c r="L10" s="25">
        <v>29.9</v>
      </c>
      <c r="M10" s="26">
        <v>4.59</v>
      </c>
      <c r="N10" s="24">
        <v>12.15</v>
      </c>
      <c r="O10" s="24">
        <v>9.17</v>
      </c>
      <c r="P10" s="24">
        <v>16.2</v>
      </c>
      <c r="Q10" s="25">
        <v>37.74</v>
      </c>
      <c r="R10" s="26">
        <v>5.04</v>
      </c>
      <c r="S10" s="24">
        <v>12.61</v>
      </c>
      <c r="T10" s="24">
        <v>10.09</v>
      </c>
      <c r="U10" s="24">
        <v>17.11</v>
      </c>
      <c r="V10" s="25">
        <v>38.659999999999997</v>
      </c>
    </row>
    <row r="11" spans="1:23" ht="15.75" x14ac:dyDescent="0.25">
      <c r="A11" s="122" t="s">
        <v>11</v>
      </c>
      <c r="B11" s="123"/>
      <c r="C11" s="19">
        <v>30.9</v>
      </c>
      <c r="D11" s="27">
        <v>42.9</v>
      </c>
      <c r="E11" s="27">
        <v>63.3</v>
      </c>
      <c r="F11" s="27">
        <v>71.099999999999994</v>
      </c>
      <c r="G11" s="28">
        <v>80.7</v>
      </c>
      <c r="H11" s="29">
        <v>34.5</v>
      </c>
      <c r="I11" s="27">
        <v>48.3</v>
      </c>
      <c r="J11" s="27">
        <v>71.099999999999994</v>
      </c>
      <c r="K11" s="27">
        <v>80.099999999999994</v>
      </c>
      <c r="L11" s="28">
        <v>88.8</v>
      </c>
      <c r="M11" s="29">
        <v>38.1</v>
      </c>
      <c r="N11" s="27">
        <v>53.7</v>
      </c>
      <c r="O11" s="27">
        <v>78.599999999999994</v>
      </c>
      <c r="P11" s="27">
        <v>89.1</v>
      </c>
      <c r="Q11" s="28">
        <v>96.6</v>
      </c>
      <c r="R11" s="29">
        <v>42</v>
      </c>
      <c r="S11" s="27">
        <v>57.9</v>
      </c>
      <c r="T11" s="27">
        <v>87.6</v>
      </c>
      <c r="U11" s="27">
        <v>98.4</v>
      </c>
      <c r="V11" s="28">
        <v>108.9</v>
      </c>
    </row>
    <row r="12" spans="1:23" ht="16.5" thickBot="1" x14ac:dyDescent="0.3">
      <c r="A12" s="105" t="s">
        <v>12</v>
      </c>
      <c r="B12" s="121"/>
      <c r="C12" s="30">
        <v>7.2</v>
      </c>
      <c r="D12" s="31">
        <v>7.2</v>
      </c>
      <c r="E12" s="31">
        <v>14.4</v>
      </c>
      <c r="F12" s="31">
        <v>14.1</v>
      </c>
      <c r="G12" s="32">
        <v>14.1</v>
      </c>
      <c r="H12" s="33">
        <v>8.4</v>
      </c>
      <c r="I12" s="31">
        <v>8.4</v>
      </c>
      <c r="J12" s="31">
        <v>16.2</v>
      </c>
      <c r="K12" s="31">
        <v>16.5</v>
      </c>
      <c r="L12" s="32">
        <v>16.2</v>
      </c>
      <c r="M12" s="33">
        <v>9.3000000000000007</v>
      </c>
      <c r="N12" s="31">
        <v>9.3000000000000007</v>
      </c>
      <c r="O12" s="31">
        <v>18</v>
      </c>
      <c r="P12" s="31">
        <v>18.600000000000001</v>
      </c>
      <c r="Q12" s="32">
        <v>18</v>
      </c>
      <c r="R12" s="33">
        <v>10.199999999999999</v>
      </c>
      <c r="S12" s="31">
        <v>10.199999999999999</v>
      </c>
      <c r="T12" s="31">
        <v>20.100000000000001</v>
      </c>
      <c r="U12" s="31">
        <v>20.100000000000001</v>
      </c>
      <c r="V12" s="32">
        <v>20.100000000000001</v>
      </c>
    </row>
    <row r="13" spans="1:23" ht="15.75" x14ac:dyDescent="0.25">
      <c r="A13" s="78"/>
      <c r="B13" s="78"/>
      <c r="C13" s="79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</row>
    <row r="14" spans="1:23" ht="21" x14ac:dyDescent="0.35">
      <c r="A14" s="8" t="s">
        <v>13</v>
      </c>
      <c r="B14" s="6"/>
      <c r="C14" s="6"/>
      <c r="D14" s="6"/>
      <c r="E14" s="6"/>
      <c r="F14" s="6"/>
      <c r="G14" s="6"/>
      <c r="H14" s="6"/>
      <c r="I14" s="6"/>
      <c r="J14" s="6"/>
      <c r="N14" s="8" t="s">
        <v>14</v>
      </c>
      <c r="O14" s="8"/>
      <c r="P14" s="8"/>
      <c r="Q14" s="67"/>
      <c r="S14" s="10"/>
      <c r="T14" s="10"/>
      <c r="U14" s="10"/>
      <c r="V14" s="10"/>
    </row>
    <row r="15" spans="1:23" ht="21" x14ac:dyDescent="0.35">
      <c r="A15" s="34" t="s">
        <v>15</v>
      </c>
      <c r="B15" s="34"/>
      <c r="C15" s="34"/>
      <c r="D15" s="34"/>
      <c r="E15" s="34"/>
      <c r="F15" s="35" t="s">
        <v>16</v>
      </c>
      <c r="G15" s="35"/>
      <c r="H15" s="35"/>
      <c r="I15" s="35"/>
      <c r="J15" s="35"/>
      <c r="N15" s="34" t="s">
        <v>15</v>
      </c>
      <c r="O15" s="35"/>
      <c r="P15" s="1"/>
      <c r="Q15" s="1"/>
      <c r="S15" s="10"/>
      <c r="T15" s="10"/>
      <c r="U15" s="10"/>
      <c r="V15" s="10"/>
    </row>
    <row r="16" spans="1:23" ht="15.75" x14ac:dyDescent="0.25">
      <c r="A16" s="60" t="s">
        <v>17</v>
      </c>
      <c r="B16" s="60"/>
      <c r="C16" s="36">
        <v>75</v>
      </c>
      <c r="D16" s="1"/>
      <c r="E16" s="37" t="s">
        <v>18</v>
      </c>
      <c r="F16" s="65" t="s">
        <v>19</v>
      </c>
      <c r="G16" s="65"/>
      <c r="H16" s="65"/>
      <c r="I16" s="65"/>
      <c r="J16" s="65"/>
      <c r="K16" s="60" t="s">
        <v>17</v>
      </c>
      <c r="N16" s="38">
        <v>75</v>
      </c>
      <c r="O16" s="68">
        <v>75</v>
      </c>
      <c r="P16" s="1"/>
      <c r="Q16" s="1"/>
      <c r="S16" s="10"/>
      <c r="T16" s="10"/>
      <c r="U16" s="10"/>
      <c r="V16" s="10"/>
    </row>
    <row r="17" spans="1:22" ht="15.75" x14ac:dyDescent="0.25">
      <c r="A17" s="60" t="s">
        <v>20</v>
      </c>
      <c r="B17" s="60"/>
      <c r="C17" s="36">
        <v>65</v>
      </c>
      <c r="D17" s="1"/>
      <c r="E17" s="37" t="s">
        <v>18</v>
      </c>
      <c r="F17" s="65" t="s">
        <v>21</v>
      </c>
      <c r="G17" s="65"/>
      <c r="H17" s="65"/>
      <c r="I17" s="65"/>
      <c r="J17" s="65"/>
      <c r="K17" s="60" t="s">
        <v>20</v>
      </c>
      <c r="N17" s="38">
        <v>65</v>
      </c>
      <c r="O17" s="68">
        <v>65</v>
      </c>
      <c r="P17" s="1"/>
      <c r="Q17" s="1"/>
      <c r="S17" s="10"/>
      <c r="T17" s="10"/>
      <c r="U17" s="10"/>
      <c r="V17" s="10"/>
    </row>
    <row r="18" spans="1:22" ht="15.75" x14ac:dyDescent="0.25">
      <c r="A18" s="60" t="s">
        <v>22</v>
      </c>
      <c r="B18" s="60"/>
      <c r="C18" s="36">
        <v>20</v>
      </c>
      <c r="D18" s="1"/>
      <c r="E18" s="37" t="s">
        <v>18</v>
      </c>
      <c r="F18" s="65" t="s">
        <v>23</v>
      </c>
      <c r="G18" s="65"/>
      <c r="H18" s="65"/>
      <c r="I18" s="65"/>
      <c r="J18" s="65"/>
      <c r="K18" s="60" t="s">
        <v>22</v>
      </c>
      <c r="N18" s="38">
        <v>20</v>
      </c>
      <c r="O18" s="68">
        <v>20</v>
      </c>
      <c r="P18" s="1"/>
      <c r="Q18" s="1"/>
      <c r="S18" s="10"/>
      <c r="T18" s="10"/>
      <c r="U18" s="10"/>
      <c r="V18" s="10"/>
    </row>
    <row r="19" spans="1:22" ht="15.75" x14ac:dyDescent="0.25">
      <c r="A19" s="61" t="s">
        <v>24</v>
      </c>
      <c r="B19" s="61"/>
      <c r="C19" s="39">
        <f>(AVERAGE(C16:C17))-C18</f>
        <v>50</v>
      </c>
      <c r="D19" s="9"/>
      <c r="E19" s="40"/>
      <c r="F19" s="6"/>
      <c r="G19" s="6"/>
      <c r="H19" s="6"/>
      <c r="I19" s="9"/>
      <c r="J19" s="9"/>
      <c r="K19" s="69" t="s">
        <v>24</v>
      </c>
      <c r="L19" s="70"/>
      <c r="M19" s="70"/>
      <c r="N19" s="71">
        <f>(N16-N17)/LN((N16-N18)/(N17-N18))</f>
        <v>49.83288654563971</v>
      </c>
      <c r="O19" s="72">
        <f>(O16-O17)/LN((O16-O18)/(O17-O18))</f>
        <v>49.83288654563971</v>
      </c>
      <c r="P19" s="1"/>
      <c r="Q19" s="1"/>
      <c r="S19" s="10"/>
      <c r="T19" s="10"/>
      <c r="U19" s="10"/>
      <c r="V19" s="10"/>
    </row>
    <row r="20" spans="1:22" ht="15.75" x14ac:dyDescent="0.25">
      <c r="A20" s="73" t="s">
        <v>25</v>
      </c>
      <c r="B20" s="73"/>
      <c r="C20" s="74">
        <f>(((C16-C17)/(C16-C18))*1)</f>
        <v>0.18181818181818182</v>
      </c>
      <c r="D20" s="9"/>
      <c r="E20" s="40"/>
      <c r="F20" s="6"/>
      <c r="G20" s="6"/>
      <c r="H20" s="6"/>
      <c r="I20" s="9"/>
      <c r="J20" s="9"/>
      <c r="K20" s="69" t="s">
        <v>25</v>
      </c>
      <c r="L20" s="70"/>
      <c r="M20" s="70"/>
      <c r="N20" s="75"/>
      <c r="O20" s="76">
        <f>((O16-O17)/(O16-O18)*1)</f>
        <v>0.18181818181818182</v>
      </c>
      <c r="P20" s="1"/>
      <c r="Q20" s="1"/>
      <c r="S20" s="10"/>
      <c r="T20" s="10"/>
      <c r="U20" s="10"/>
      <c r="V20" s="10"/>
    </row>
    <row r="21" spans="1:22" ht="15.75" x14ac:dyDescent="0.25">
      <c r="A21" s="10"/>
      <c r="B21" s="10"/>
      <c r="C21" s="77"/>
      <c r="D21" s="9"/>
      <c r="E21" s="40"/>
      <c r="F21" s="6"/>
      <c r="G21" s="6"/>
      <c r="H21" s="6"/>
      <c r="I21" s="9"/>
      <c r="J21" s="9"/>
      <c r="S21" s="10"/>
      <c r="T21" s="10"/>
      <c r="U21" s="10"/>
      <c r="V21" s="10"/>
    </row>
    <row r="22" spans="1:22" ht="15.75" x14ac:dyDescent="0.25">
      <c r="A22" s="102" t="s">
        <v>26</v>
      </c>
      <c r="B22" s="103"/>
      <c r="C22" s="103"/>
      <c r="D22" s="103"/>
      <c r="E22" s="104"/>
      <c r="F22" s="104"/>
      <c r="G22" s="104"/>
      <c r="H22" s="104"/>
      <c r="I22" s="104"/>
      <c r="J22" s="104"/>
      <c r="K22" s="104"/>
      <c r="S22" s="10"/>
      <c r="T22" s="10"/>
      <c r="U22" s="10"/>
      <c r="V22" s="10"/>
    </row>
    <row r="23" spans="1:22" ht="15.75" x14ac:dyDescent="0.25">
      <c r="A23" s="102" t="s">
        <v>27</v>
      </c>
      <c r="B23" s="103"/>
      <c r="C23" s="103"/>
      <c r="D23" s="103"/>
      <c r="E23" s="104"/>
      <c r="F23" s="104"/>
      <c r="G23" s="104"/>
      <c r="H23" s="104"/>
      <c r="I23" s="104"/>
      <c r="J23" s="104"/>
      <c r="K23" s="104"/>
      <c r="S23" s="10"/>
      <c r="T23" s="10"/>
      <c r="U23" s="10"/>
      <c r="V23" s="10"/>
    </row>
    <row r="24" spans="1:22" ht="15.75" x14ac:dyDescent="0.25">
      <c r="A24" s="102" t="s">
        <v>28</v>
      </c>
      <c r="B24" s="103"/>
      <c r="C24" s="103"/>
      <c r="D24" s="103"/>
      <c r="E24" s="104"/>
      <c r="F24" s="104"/>
      <c r="G24" s="104"/>
      <c r="H24" s="104"/>
      <c r="I24" s="104"/>
      <c r="J24" s="104"/>
      <c r="K24" s="104"/>
      <c r="S24" s="10"/>
      <c r="T24" s="10"/>
      <c r="U24" s="10"/>
      <c r="V24" s="10"/>
    </row>
    <row r="25" spans="1:22" ht="15.75" x14ac:dyDescent="0.25">
      <c r="A25" s="102" t="s">
        <v>29</v>
      </c>
      <c r="B25" s="103"/>
      <c r="C25" s="103"/>
      <c r="D25" s="103"/>
      <c r="E25" s="104"/>
      <c r="F25" s="104"/>
      <c r="G25" s="104"/>
      <c r="H25" s="104"/>
      <c r="I25" s="104"/>
      <c r="J25" s="104"/>
      <c r="K25" s="104"/>
      <c r="S25" s="10"/>
      <c r="T25" s="10"/>
      <c r="U25" s="10"/>
      <c r="V25" s="10"/>
    </row>
    <row r="26" spans="1:22" ht="15.75" x14ac:dyDescent="0.25">
      <c r="A26" s="6"/>
      <c r="B26" s="6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1" x14ac:dyDescent="0.35">
      <c r="A27" s="6"/>
      <c r="B27" s="8" t="s">
        <v>30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5.75" x14ac:dyDescent="0.25">
      <c r="A28" s="62"/>
      <c r="B28" s="63" t="s">
        <v>2</v>
      </c>
      <c r="C28" s="118" t="s">
        <v>3</v>
      </c>
      <c r="D28" s="119"/>
      <c r="E28" s="119"/>
      <c r="F28" s="119"/>
      <c r="G28" s="120"/>
      <c r="H28" s="118" t="s">
        <v>4</v>
      </c>
      <c r="I28" s="119"/>
      <c r="J28" s="119"/>
      <c r="K28" s="119"/>
      <c r="L28" s="120"/>
      <c r="M28" s="118" t="s">
        <v>5</v>
      </c>
      <c r="N28" s="119"/>
      <c r="O28" s="119"/>
      <c r="P28" s="119"/>
      <c r="Q28" s="120"/>
      <c r="R28" s="118" t="s">
        <v>6</v>
      </c>
      <c r="S28" s="119"/>
      <c r="T28" s="119"/>
      <c r="U28" s="119"/>
      <c r="V28" s="120"/>
    </row>
    <row r="29" spans="1:22" ht="15.75" x14ac:dyDescent="0.25">
      <c r="A29" s="62"/>
      <c r="B29" s="64" t="s">
        <v>7</v>
      </c>
      <c r="C29" s="66">
        <v>10</v>
      </c>
      <c r="D29" s="12">
        <v>11</v>
      </c>
      <c r="E29" s="12">
        <v>20</v>
      </c>
      <c r="F29" s="12">
        <v>21</v>
      </c>
      <c r="G29" s="13">
        <v>22</v>
      </c>
      <c r="H29" s="13">
        <v>10</v>
      </c>
      <c r="I29" s="12">
        <v>11</v>
      </c>
      <c r="J29" s="12">
        <v>20</v>
      </c>
      <c r="K29" s="12">
        <v>21</v>
      </c>
      <c r="L29" s="12">
        <v>22</v>
      </c>
      <c r="M29" s="12">
        <v>10</v>
      </c>
      <c r="N29" s="12">
        <v>11</v>
      </c>
      <c r="O29" s="12">
        <v>20</v>
      </c>
      <c r="P29" s="12">
        <v>21</v>
      </c>
      <c r="Q29" s="12">
        <v>22</v>
      </c>
      <c r="R29" s="12">
        <v>10</v>
      </c>
      <c r="S29" s="12">
        <v>11</v>
      </c>
      <c r="T29" s="12">
        <v>20</v>
      </c>
      <c r="U29" s="12">
        <v>21</v>
      </c>
      <c r="V29" s="12">
        <v>22</v>
      </c>
    </row>
    <row r="30" spans="1:22" ht="16.5" thickBot="1" x14ac:dyDescent="0.3">
      <c r="A30" s="10"/>
      <c r="B30" s="41"/>
      <c r="C30" s="111"/>
      <c r="D30" s="112"/>
      <c r="E30" s="112"/>
      <c r="F30" s="112"/>
      <c r="G30" s="113"/>
      <c r="H30" s="124"/>
      <c r="I30" s="125"/>
      <c r="J30" s="125"/>
      <c r="K30" s="125"/>
      <c r="L30" s="126"/>
      <c r="M30" s="124"/>
      <c r="N30" s="125"/>
      <c r="O30" s="125"/>
      <c r="P30" s="125"/>
      <c r="Q30" s="126"/>
      <c r="R30" s="124"/>
      <c r="S30" s="125"/>
      <c r="T30" s="125"/>
      <c r="U30" s="125"/>
      <c r="V30" s="126"/>
    </row>
    <row r="31" spans="1:22" ht="15.75" x14ac:dyDescent="0.25">
      <c r="A31" s="10"/>
      <c r="B31" s="42">
        <v>300</v>
      </c>
      <c r="C31" s="43">
        <f t="shared" ref="C31:L35" si="0">ROUND((($C$19/50)^C$9)*(C$8/1000*$B31),0)</f>
        <v>503</v>
      </c>
      <c r="D31" s="44">
        <f t="shared" si="0"/>
        <v>647</v>
      </c>
      <c r="E31" s="45">
        <f t="shared" si="0"/>
        <v>778</v>
      </c>
      <c r="F31" s="45">
        <f t="shared" si="0"/>
        <v>909</v>
      </c>
      <c r="G31" s="46">
        <f t="shared" si="0"/>
        <v>1089</v>
      </c>
      <c r="H31" s="43">
        <f t="shared" si="0"/>
        <v>559</v>
      </c>
      <c r="I31" s="44">
        <f t="shared" si="0"/>
        <v>714</v>
      </c>
      <c r="J31" s="45">
        <f t="shared" si="0"/>
        <v>860</v>
      </c>
      <c r="K31" s="45">
        <f t="shared" si="0"/>
        <v>999</v>
      </c>
      <c r="L31" s="46">
        <f t="shared" si="0"/>
        <v>1188</v>
      </c>
      <c r="M31" s="43">
        <f t="shared" ref="M31:V35" si="1">ROUND((($C$19/50)^M$9)*(M$8/1000*$B31),0)</f>
        <v>617</v>
      </c>
      <c r="N31" s="44">
        <f t="shared" si="1"/>
        <v>779</v>
      </c>
      <c r="O31" s="45">
        <f t="shared" si="1"/>
        <v>936</v>
      </c>
      <c r="P31" s="45">
        <f t="shared" si="1"/>
        <v>1080</v>
      </c>
      <c r="Q31" s="46">
        <f t="shared" si="1"/>
        <v>1287</v>
      </c>
      <c r="R31" s="43">
        <f t="shared" si="1"/>
        <v>680</v>
      </c>
      <c r="S31" s="44">
        <f t="shared" si="1"/>
        <v>841</v>
      </c>
      <c r="T31" s="45">
        <f t="shared" si="1"/>
        <v>1017</v>
      </c>
      <c r="U31" s="45">
        <f t="shared" si="1"/>
        <v>1161</v>
      </c>
      <c r="V31" s="46">
        <f t="shared" si="1"/>
        <v>1386</v>
      </c>
    </row>
    <row r="32" spans="1:22" ht="15.75" x14ac:dyDescent="0.25">
      <c r="A32" s="10"/>
      <c r="B32" s="47">
        <v>400</v>
      </c>
      <c r="C32" s="48">
        <f t="shared" si="0"/>
        <v>671</v>
      </c>
      <c r="D32" s="49">
        <f t="shared" si="0"/>
        <v>863</v>
      </c>
      <c r="E32" s="50">
        <f t="shared" si="0"/>
        <v>1037</v>
      </c>
      <c r="F32" s="50">
        <f t="shared" si="0"/>
        <v>1212</v>
      </c>
      <c r="G32" s="51">
        <f t="shared" si="0"/>
        <v>1452</v>
      </c>
      <c r="H32" s="48">
        <f t="shared" si="0"/>
        <v>745</v>
      </c>
      <c r="I32" s="49">
        <f t="shared" si="0"/>
        <v>952</v>
      </c>
      <c r="J32" s="50">
        <f t="shared" si="0"/>
        <v>1146</v>
      </c>
      <c r="K32" s="50">
        <f t="shared" si="0"/>
        <v>1332</v>
      </c>
      <c r="L32" s="51">
        <f t="shared" si="0"/>
        <v>1584</v>
      </c>
      <c r="M32" s="48">
        <f t="shared" si="1"/>
        <v>823</v>
      </c>
      <c r="N32" s="49">
        <f t="shared" si="1"/>
        <v>1038</v>
      </c>
      <c r="O32" s="50">
        <f t="shared" si="1"/>
        <v>1248</v>
      </c>
      <c r="P32" s="50">
        <f t="shared" si="1"/>
        <v>1440</v>
      </c>
      <c r="Q32" s="51">
        <f t="shared" si="1"/>
        <v>1716</v>
      </c>
      <c r="R32" s="48">
        <f t="shared" si="1"/>
        <v>906</v>
      </c>
      <c r="S32" s="49">
        <f t="shared" si="1"/>
        <v>1121</v>
      </c>
      <c r="T32" s="50">
        <f t="shared" si="1"/>
        <v>1356</v>
      </c>
      <c r="U32" s="50">
        <f t="shared" si="1"/>
        <v>1548</v>
      </c>
      <c r="V32" s="51">
        <f t="shared" si="1"/>
        <v>1848</v>
      </c>
    </row>
    <row r="33" spans="1:22" ht="15.75" x14ac:dyDescent="0.25">
      <c r="A33" s="10"/>
      <c r="B33" s="42">
        <v>500</v>
      </c>
      <c r="C33" s="52">
        <f t="shared" si="0"/>
        <v>839</v>
      </c>
      <c r="D33" s="53">
        <f t="shared" si="0"/>
        <v>1079</v>
      </c>
      <c r="E33" s="54">
        <f t="shared" si="0"/>
        <v>1296</v>
      </c>
      <c r="F33" s="54">
        <f t="shared" si="0"/>
        <v>1515</v>
      </c>
      <c r="G33" s="55">
        <f t="shared" si="0"/>
        <v>1815</v>
      </c>
      <c r="H33" s="52">
        <f t="shared" si="0"/>
        <v>932</v>
      </c>
      <c r="I33" s="53">
        <f t="shared" si="0"/>
        <v>1190</v>
      </c>
      <c r="J33" s="54">
        <f t="shared" si="0"/>
        <v>1433</v>
      </c>
      <c r="K33" s="54">
        <f t="shared" si="0"/>
        <v>1665</v>
      </c>
      <c r="L33" s="55">
        <f t="shared" si="0"/>
        <v>1980</v>
      </c>
      <c r="M33" s="52">
        <f t="shared" si="1"/>
        <v>1029</v>
      </c>
      <c r="N33" s="53">
        <f t="shared" si="1"/>
        <v>1298</v>
      </c>
      <c r="O33" s="54">
        <f t="shared" si="1"/>
        <v>1560</v>
      </c>
      <c r="P33" s="54">
        <f t="shared" si="1"/>
        <v>1800</v>
      </c>
      <c r="Q33" s="55">
        <f t="shared" si="1"/>
        <v>2145</v>
      </c>
      <c r="R33" s="52">
        <f t="shared" si="1"/>
        <v>1133</v>
      </c>
      <c r="S33" s="53">
        <f t="shared" si="1"/>
        <v>1401</v>
      </c>
      <c r="T33" s="54">
        <f t="shared" si="1"/>
        <v>1695</v>
      </c>
      <c r="U33" s="54">
        <f t="shared" si="1"/>
        <v>1935</v>
      </c>
      <c r="V33" s="55">
        <f t="shared" si="1"/>
        <v>2310</v>
      </c>
    </row>
    <row r="34" spans="1:22" ht="15.75" x14ac:dyDescent="0.25">
      <c r="A34" s="10"/>
      <c r="B34" s="47">
        <v>600</v>
      </c>
      <c r="C34" s="48">
        <f t="shared" si="0"/>
        <v>1006</v>
      </c>
      <c r="D34" s="49">
        <f t="shared" si="0"/>
        <v>1294</v>
      </c>
      <c r="E34" s="50">
        <f t="shared" si="0"/>
        <v>1555</v>
      </c>
      <c r="F34" s="50">
        <f t="shared" si="0"/>
        <v>1818</v>
      </c>
      <c r="G34" s="51">
        <f t="shared" si="0"/>
        <v>2178</v>
      </c>
      <c r="H34" s="48">
        <f t="shared" si="0"/>
        <v>1118</v>
      </c>
      <c r="I34" s="49">
        <f t="shared" si="0"/>
        <v>1427</v>
      </c>
      <c r="J34" s="50">
        <f t="shared" si="0"/>
        <v>1719</v>
      </c>
      <c r="K34" s="50">
        <f t="shared" si="0"/>
        <v>1998</v>
      </c>
      <c r="L34" s="51">
        <f t="shared" si="0"/>
        <v>2376</v>
      </c>
      <c r="M34" s="48">
        <f t="shared" si="1"/>
        <v>1235</v>
      </c>
      <c r="N34" s="49">
        <f t="shared" si="1"/>
        <v>1557</v>
      </c>
      <c r="O34" s="50">
        <f t="shared" si="1"/>
        <v>1872</v>
      </c>
      <c r="P34" s="50">
        <f t="shared" si="1"/>
        <v>2160</v>
      </c>
      <c r="Q34" s="51">
        <f t="shared" si="1"/>
        <v>2574</v>
      </c>
      <c r="R34" s="48">
        <f t="shared" si="1"/>
        <v>1359</v>
      </c>
      <c r="S34" s="49">
        <f t="shared" si="1"/>
        <v>1681</v>
      </c>
      <c r="T34" s="50">
        <f t="shared" si="1"/>
        <v>2034</v>
      </c>
      <c r="U34" s="50">
        <f t="shared" si="1"/>
        <v>2322</v>
      </c>
      <c r="V34" s="51">
        <f t="shared" si="1"/>
        <v>2772</v>
      </c>
    </row>
    <row r="35" spans="1:22" ht="16.5" thickBot="1" x14ac:dyDescent="0.3">
      <c r="A35" s="10"/>
      <c r="B35" s="42">
        <v>700</v>
      </c>
      <c r="C35" s="56">
        <f t="shared" si="0"/>
        <v>1174</v>
      </c>
      <c r="D35" s="57">
        <f t="shared" si="0"/>
        <v>1510</v>
      </c>
      <c r="E35" s="58">
        <f t="shared" si="0"/>
        <v>1814</v>
      </c>
      <c r="F35" s="58">
        <f t="shared" si="0"/>
        <v>2121</v>
      </c>
      <c r="G35" s="59">
        <f t="shared" si="0"/>
        <v>2541</v>
      </c>
      <c r="H35" s="56">
        <f t="shared" si="0"/>
        <v>1304</v>
      </c>
      <c r="I35" s="57">
        <f t="shared" si="0"/>
        <v>1665</v>
      </c>
      <c r="J35" s="58">
        <f t="shared" si="0"/>
        <v>2006</v>
      </c>
      <c r="K35" s="58">
        <f t="shared" si="0"/>
        <v>2331</v>
      </c>
      <c r="L35" s="59">
        <f t="shared" si="0"/>
        <v>2772</v>
      </c>
      <c r="M35" s="56">
        <f t="shared" si="1"/>
        <v>1441</v>
      </c>
      <c r="N35" s="57">
        <f t="shared" si="1"/>
        <v>1817</v>
      </c>
      <c r="O35" s="58">
        <f t="shared" si="1"/>
        <v>2184</v>
      </c>
      <c r="P35" s="58">
        <f t="shared" si="1"/>
        <v>2520</v>
      </c>
      <c r="Q35" s="59">
        <f t="shared" si="1"/>
        <v>3003</v>
      </c>
      <c r="R35" s="56">
        <f t="shared" si="1"/>
        <v>1586</v>
      </c>
      <c r="S35" s="57">
        <f t="shared" si="1"/>
        <v>1961</v>
      </c>
      <c r="T35" s="58">
        <f t="shared" si="1"/>
        <v>2373</v>
      </c>
      <c r="U35" s="58">
        <f t="shared" si="1"/>
        <v>2709</v>
      </c>
      <c r="V35" s="59">
        <f t="shared" si="1"/>
        <v>3234</v>
      </c>
    </row>
    <row r="37" spans="1:22" ht="21" x14ac:dyDescent="0.35">
      <c r="B37" s="101" t="s">
        <v>31</v>
      </c>
    </row>
    <row r="38" spans="1:22" ht="15.75" x14ac:dyDescent="0.25">
      <c r="B38" s="63" t="s">
        <v>2</v>
      </c>
      <c r="C38" s="118" t="s">
        <v>3</v>
      </c>
      <c r="D38" s="119"/>
      <c r="E38" s="119"/>
      <c r="F38" s="119"/>
      <c r="G38" s="120"/>
      <c r="H38" s="118" t="s">
        <v>4</v>
      </c>
      <c r="I38" s="119"/>
      <c r="J38" s="119"/>
      <c r="K38" s="119"/>
      <c r="L38" s="120"/>
      <c r="M38" s="118" t="s">
        <v>5</v>
      </c>
      <c r="N38" s="119"/>
      <c r="O38" s="119"/>
      <c r="P38" s="119"/>
      <c r="Q38" s="120"/>
      <c r="R38" s="118" t="s">
        <v>6</v>
      </c>
      <c r="S38" s="119"/>
      <c r="T38" s="119"/>
      <c r="U38" s="119"/>
      <c r="V38" s="120"/>
    </row>
    <row r="39" spans="1:22" ht="15.75" x14ac:dyDescent="0.25">
      <c r="B39" s="64" t="s">
        <v>7</v>
      </c>
      <c r="C39" s="66">
        <v>10</v>
      </c>
      <c r="D39" s="12">
        <v>11</v>
      </c>
      <c r="E39" s="12">
        <v>20</v>
      </c>
      <c r="F39" s="12">
        <v>21</v>
      </c>
      <c r="G39" s="13">
        <v>22</v>
      </c>
      <c r="H39" s="13">
        <v>10</v>
      </c>
      <c r="I39" s="12">
        <v>11</v>
      </c>
      <c r="J39" s="12">
        <v>20</v>
      </c>
      <c r="K39" s="12">
        <v>21</v>
      </c>
      <c r="L39" s="12">
        <v>22</v>
      </c>
      <c r="M39" s="12">
        <v>10</v>
      </c>
      <c r="N39" s="12">
        <v>11</v>
      </c>
      <c r="O39" s="12">
        <v>20</v>
      </c>
      <c r="P39" s="12">
        <v>21</v>
      </c>
      <c r="Q39" s="12">
        <v>22</v>
      </c>
      <c r="R39" s="12">
        <v>10</v>
      </c>
      <c r="S39" s="12">
        <v>11</v>
      </c>
      <c r="T39" s="12">
        <v>20</v>
      </c>
      <c r="U39" s="12">
        <v>21</v>
      </c>
      <c r="V39" s="12">
        <v>22</v>
      </c>
    </row>
    <row r="40" spans="1:22" ht="16.5" thickBot="1" x14ac:dyDescent="0.3">
      <c r="B40" s="41"/>
      <c r="C40" s="127"/>
      <c r="D40" s="128"/>
      <c r="E40" s="128"/>
      <c r="F40" s="128"/>
      <c r="G40" s="129"/>
      <c r="H40" s="130"/>
      <c r="I40" s="131"/>
      <c r="J40" s="131"/>
      <c r="K40" s="131"/>
      <c r="L40" s="132"/>
      <c r="M40" s="130"/>
      <c r="N40" s="131"/>
      <c r="O40" s="131"/>
      <c r="P40" s="131"/>
      <c r="Q40" s="132"/>
      <c r="R40" s="130"/>
      <c r="S40" s="131"/>
      <c r="T40" s="131"/>
      <c r="U40" s="131"/>
      <c r="V40" s="132"/>
    </row>
    <row r="41" spans="1:22" ht="15.75" x14ac:dyDescent="0.25">
      <c r="B41" s="42">
        <v>300</v>
      </c>
      <c r="C41" s="82">
        <f>ROUND(C$8*$B41/1000*($O$19/$N$19)^C$9,0)</f>
        <v>503</v>
      </c>
      <c r="D41" s="83">
        <f t="shared" ref="D41:V45" si="2">ROUND(D$8*$B41/1000*($O$19/$N$19)^D$9,0)</f>
        <v>647</v>
      </c>
      <c r="E41" s="83">
        <f t="shared" si="2"/>
        <v>778</v>
      </c>
      <c r="F41" s="83">
        <f t="shared" si="2"/>
        <v>909</v>
      </c>
      <c r="G41" s="90">
        <f t="shared" si="2"/>
        <v>1089</v>
      </c>
      <c r="H41" s="82">
        <f t="shared" si="2"/>
        <v>559</v>
      </c>
      <c r="I41" s="83">
        <f t="shared" si="2"/>
        <v>714</v>
      </c>
      <c r="J41" s="83">
        <f t="shared" si="2"/>
        <v>860</v>
      </c>
      <c r="K41" s="83">
        <f t="shared" si="2"/>
        <v>999</v>
      </c>
      <c r="L41" s="84">
        <f t="shared" si="2"/>
        <v>1188</v>
      </c>
      <c r="M41" s="93">
        <f t="shared" si="2"/>
        <v>617</v>
      </c>
      <c r="N41" s="83">
        <f t="shared" si="2"/>
        <v>779</v>
      </c>
      <c r="O41" s="83">
        <f t="shared" si="2"/>
        <v>936</v>
      </c>
      <c r="P41" s="83">
        <f t="shared" si="2"/>
        <v>1080</v>
      </c>
      <c r="Q41" s="90">
        <f t="shared" si="2"/>
        <v>1287</v>
      </c>
      <c r="R41" s="82">
        <f t="shared" si="2"/>
        <v>680</v>
      </c>
      <c r="S41" s="83">
        <f t="shared" si="2"/>
        <v>841</v>
      </c>
      <c r="T41" s="83">
        <f t="shared" si="2"/>
        <v>1017</v>
      </c>
      <c r="U41" s="83">
        <f t="shared" si="2"/>
        <v>1161</v>
      </c>
      <c r="V41" s="84">
        <f t="shared" si="2"/>
        <v>1386</v>
      </c>
    </row>
    <row r="42" spans="1:22" ht="15.75" x14ac:dyDescent="0.25">
      <c r="B42" s="47">
        <v>400</v>
      </c>
      <c r="C42" s="96">
        <f t="shared" ref="C42:C45" si="3">ROUND(C$8*$B42/1000*($O$19/$N$19)^C$9,0)</f>
        <v>671</v>
      </c>
      <c r="D42" s="97">
        <f t="shared" si="2"/>
        <v>863</v>
      </c>
      <c r="E42" s="97">
        <f t="shared" si="2"/>
        <v>1037</v>
      </c>
      <c r="F42" s="97">
        <f t="shared" si="2"/>
        <v>1212</v>
      </c>
      <c r="G42" s="98">
        <f t="shared" si="2"/>
        <v>1452</v>
      </c>
      <c r="H42" s="96">
        <f t="shared" si="2"/>
        <v>745</v>
      </c>
      <c r="I42" s="97">
        <f t="shared" si="2"/>
        <v>952</v>
      </c>
      <c r="J42" s="97">
        <f t="shared" si="2"/>
        <v>1146</v>
      </c>
      <c r="K42" s="97">
        <f t="shared" si="2"/>
        <v>1332</v>
      </c>
      <c r="L42" s="99">
        <f t="shared" si="2"/>
        <v>1584</v>
      </c>
      <c r="M42" s="100">
        <f t="shared" si="2"/>
        <v>823</v>
      </c>
      <c r="N42" s="97">
        <f t="shared" si="2"/>
        <v>1038</v>
      </c>
      <c r="O42" s="97">
        <f t="shared" si="2"/>
        <v>1248</v>
      </c>
      <c r="P42" s="97">
        <f t="shared" si="2"/>
        <v>1440</v>
      </c>
      <c r="Q42" s="98">
        <f t="shared" si="2"/>
        <v>1716</v>
      </c>
      <c r="R42" s="96">
        <f t="shared" si="2"/>
        <v>906</v>
      </c>
      <c r="S42" s="97">
        <f t="shared" si="2"/>
        <v>1121</v>
      </c>
      <c r="T42" s="97">
        <f t="shared" si="2"/>
        <v>1356</v>
      </c>
      <c r="U42" s="97">
        <f t="shared" si="2"/>
        <v>1548</v>
      </c>
      <c r="V42" s="99">
        <f t="shared" si="2"/>
        <v>1848</v>
      </c>
    </row>
    <row r="43" spans="1:22" ht="15.75" x14ac:dyDescent="0.25">
      <c r="B43" s="42">
        <v>500</v>
      </c>
      <c r="C43" s="85">
        <f t="shared" si="3"/>
        <v>839</v>
      </c>
      <c r="D43" s="81">
        <f t="shared" si="2"/>
        <v>1079</v>
      </c>
      <c r="E43" s="81">
        <f t="shared" si="2"/>
        <v>1296</v>
      </c>
      <c r="F43" s="81">
        <f t="shared" si="2"/>
        <v>1515</v>
      </c>
      <c r="G43" s="91">
        <f t="shared" si="2"/>
        <v>1815</v>
      </c>
      <c r="H43" s="85">
        <f t="shared" si="2"/>
        <v>932</v>
      </c>
      <c r="I43" s="81">
        <f t="shared" si="2"/>
        <v>1190</v>
      </c>
      <c r="J43" s="81">
        <f t="shared" si="2"/>
        <v>1433</v>
      </c>
      <c r="K43" s="81">
        <f t="shared" si="2"/>
        <v>1665</v>
      </c>
      <c r="L43" s="86">
        <f t="shared" si="2"/>
        <v>1980</v>
      </c>
      <c r="M43" s="94">
        <f t="shared" si="2"/>
        <v>1029</v>
      </c>
      <c r="N43" s="81">
        <f t="shared" si="2"/>
        <v>1298</v>
      </c>
      <c r="O43" s="81">
        <f t="shared" si="2"/>
        <v>1560</v>
      </c>
      <c r="P43" s="81">
        <f t="shared" si="2"/>
        <v>1800</v>
      </c>
      <c r="Q43" s="91">
        <f t="shared" si="2"/>
        <v>2145</v>
      </c>
      <c r="R43" s="85">
        <f t="shared" si="2"/>
        <v>1133</v>
      </c>
      <c r="S43" s="81">
        <f t="shared" si="2"/>
        <v>1401</v>
      </c>
      <c r="T43" s="81">
        <f t="shared" si="2"/>
        <v>1695</v>
      </c>
      <c r="U43" s="81">
        <f t="shared" si="2"/>
        <v>1935</v>
      </c>
      <c r="V43" s="86">
        <f t="shared" si="2"/>
        <v>2310</v>
      </c>
    </row>
    <row r="44" spans="1:22" ht="15.75" x14ac:dyDescent="0.25">
      <c r="B44" s="47">
        <v>600</v>
      </c>
      <c r="C44" s="96">
        <f t="shared" si="3"/>
        <v>1006</v>
      </c>
      <c r="D44" s="97">
        <f t="shared" si="2"/>
        <v>1294</v>
      </c>
      <c r="E44" s="97">
        <f t="shared" si="2"/>
        <v>1555</v>
      </c>
      <c r="F44" s="97">
        <f t="shared" si="2"/>
        <v>1818</v>
      </c>
      <c r="G44" s="98">
        <f t="shared" si="2"/>
        <v>2178</v>
      </c>
      <c r="H44" s="96">
        <f t="shared" si="2"/>
        <v>1118</v>
      </c>
      <c r="I44" s="97">
        <f t="shared" si="2"/>
        <v>1427</v>
      </c>
      <c r="J44" s="97">
        <f t="shared" si="2"/>
        <v>1719</v>
      </c>
      <c r="K44" s="97">
        <f t="shared" si="2"/>
        <v>1998</v>
      </c>
      <c r="L44" s="99">
        <f t="shared" si="2"/>
        <v>2376</v>
      </c>
      <c r="M44" s="100">
        <f t="shared" si="2"/>
        <v>1235</v>
      </c>
      <c r="N44" s="97">
        <f t="shared" si="2"/>
        <v>1557</v>
      </c>
      <c r="O44" s="97">
        <f t="shared" si="2"/>
        <v>1872</v>
      </c>
      <c r="P44" s="97">
        <f t="shared" si="2"/>
        <v>2160</v>
      </c>
      <c r="Q44" s="98">
        <f t="shared" si="2"/>
        <v>2574</v>
      </c>
      <c r="R44" s="96">
        <f t="shared" si="2"/>
        <v>1359</v>
      </c>
      <c r="S44" s="97">
        <f t="shared" si="2"/>
        <v>1681</v>
      </c>
      <c r="T44" s="97">
        <f t="shared" si="2"/>
        <v>2034</v>
      </c>
      <c r="U44" s="97">
        <f t="shared" si="2"/>
        <v>2322</v>
      </c>
      <c r="V44" s="99">
        <f t="shared" si="2"/>
        <v>2772</v>
      </c>
    </row>
    <row r="45" spans="1:22" ht="16.5" thickBot="1" x14ac:dyDescent="0.3">
      <c r="B45" s="42">
        <v>700</v>
      </c>
      <c r="C45" s="87">
        <f t="shared" si="3"/>
        <v>1174</v>
      </c>
      <c r="D45" s="88">
        <f t="shared" si="2"/>
        <v>1510</v>
      </c>
      <c r="E45" s="88">
        <f t="shared" si="2"/>
        <v>1814</v>
      </c>
      <c r="F45" s="88">
        <f t="shared" si="2"/>
        <v>2121</v>
      </c>
      <c r="G45" s="92">
        <f t="shared" si="2"/>
        <v>2541</v>
      </c>
      <c r="H45" s="87">
        <f t="shared" si="2"/>
        <v>1304</v>
      </c>
      <c r="I45" s="88">
        <f t="shared" si="2"/>
        <v>1665</v>
      </c>
      <c r="J45" s="88">
        <f t="shared" si="2"/>
        <v>2006</v>
      </c>
      <c r="K45" s="88">
        <f t="shared" si="2"/>
        <v>2331</v>
      </c>
      <c r="L45" s="89">
        <f t="shared" si="2"/>
        <v>2772</v>
      </c>
      <c r="M45" s="95">
        <f t="shared" si="2"/>
        <v>1441</v>
      </c>
      <c r="N45" s="88">
        <f t="shared" si="2"/>
        <v>1817</v>
      </c>
      <c r="O45" s="88">
        <f t="shared" si="2"/>
        <v>2184</v>
      </c>
      <c r="P45" s="88">
        <f t="shared" si="2"/>
        <v>2520</v>
      </c>
      <c r="Q45" s="92">
        <f t="shared" si="2"/>
        <v>3003</v>
      </c>
      <c r="R45" s="87">
        <f t="shared" si="2"/>
        <v>1586</v>
      </c>
      <c r="S45" s="88">
        <f t="shared" si="2"/>
        <v>1961</v>
      </c>
      <c r="T45" s="88">
        <f t="shared" si="2"/>
        <v>2373</v>
      </c>
      <c r="U45" s="88">
        <f t="shared" si="2"/>
        <v>2709</v>
      </c>
      <c r="V45" s="89">
        <f t="shared" si="2"/>
        <v>3234</v>
      </c>
    </row>
  </sheetData>
  <sheetProtection algorithmName="SHA-512" hashValue="dzsO7ptmBPigr7171A9CsOELFkhlXwI6TLzkKBjVqeuuXmDlb7dWfgDbRhGC3LAB8FNzI8AzrOo+NM9LozVEpQ==" saltValue="9R3h7WerEjqbiOntU46tXw==" spinCount="100000" sheet="1" objects="1" scenarios="1"/>
  <mergeCells count="33">
    <mergeCell ref="C38:G38"/>
    <mergeCell ref="H38:L38"/>
    <mergeCell ref="M38:Q38"/>
    <mergeCell ref="R38:V38"/>
    <mergeCell ref="C40:G40"/>
    <mergeCell ref="H40:L40"/>
    <mergeCell ref="M40:Q40"/>
    <mergeCell ref="R40:V40"/>
    <mergeCell ref="C28:G28"/>
    <mergeCell ref="H28:L28"/>
    <mergeCell ref="M28:Q28"/>
    <mergeCell ref="R28:V28"/>
    <mergeCell ref="R30:V30"/>
    <mergeCell ref="M30:Q30"/>
    <mergeCell ref="H30:L30"/>
    <mergeCell ref="C30:G30"/>
    <mergeCell ref="A8:B8"/>
    <mergeCell ref="A9:B9"/>
    <mergeCell ref="A10:B10"/>
    <mergeCell ref="A11:B11"/>
    <mergeCell ref="A12:B12"/>
    <mergeCell ref="C1:H1"/>
    <mergeCell ref="C5:G5"/>
    <mergeCell ref="H5:L5"/>
    <mergeCell ref="M5:Q5"/>
    <mergeCell ref="R5:V5"/>
    <mergeCell ref="A5:B5"/>
    <mergeCell ref="A6:B6"/>
    <mergeCell ref="A7:B7"/>
    <mergeCell ref="M7:Q7"/>
    <mergeCell ref="R7:V7"/>
    <mergeCell ref="C7:G7"/>
    <mergeCell ref="H7:L7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1486EA-9F74-4BB2-BAE3-A9E3CAD1D9D1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2.xml><?xml version="1.0" encoding="utf-8"?>
<ds:datastoreItem xmlns:ds="http://schemas.openxmlformats.org/officeDocument/2006/customXml" ds:itemID="{81EF34A0-9B49-43BB-91C6-578E82F995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5D886D-EE0E-4871-8432-8FD17011E7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Vertex</vt:lpstr>
      <vt:lpstr>Vertex!Udskriftsområde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>Trine Clausen</cp:lastModifiedBy>
  <cp:revision/>
  <dcterms:created xsi:type="dcterms:W3CDTF">2013-09-12T12:48:52Z</dcterms:created>
  <dcterms:modified xsi:type="dcterms:W3CDTF">2026-02-03T13:19:36Z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